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13_ncr:1_{DC91635F-37C7-478B-80BD-99270B3B84BA}"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Print_Titles" localSheetId="0">Лист1!$6:$6</definedName>
    <definedName name="_xlnm.Print_Area" localSheetId="0">Лист1!$A$1:$H$128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1" l="1"/>
  <c r="F48" i="1" l="1"/>
  <c r="E48" i="1"/>
  <c r="G47" i="1"/>
  <c r="F111" i="1"/>
  <c r="E111" i="1"/>
  <c r="G80" i="1"/>
  <c r="E82" i="1"/>
  <c r="G81" i="1"/>
  <c r="G79" i="1"/>
  <c r="G78" i="1"/>
  <c r="G77" i="1"/>
  <c r="F75" i="1"/>
  <c r="E75" i="1"/>
  <c r="G71" i="1"/>
  <c r="F69" i="1"/>
  <c r="E69" i="1"/>
  <c r="G68" i="1"/>
  <c r="G67" i="1"/>
  <c r="E62" i="1"/>
  <c r="F62" i="1"/>
  <c r="F59" i="1"/>
  <c r="E59" i="1"/>
  <c r="G58" i="1"/>
  <c r="F55" i="1"/>
  <c r="E55" i="1"/>
  <c r="F52" i="1"/>
  <c r="G46" i="1"/>
  <c r="E50" i="1"/>
  <c r="E52" i="1" s="1"/>
  <c r="F27" i="1"/>
  <c r="E27" i="1"/>
  <c r="G26" i="1"/>
  <c r="F16" i="1"/>
  <c r="E16" i="1"/>
  <c r="F119" i="1"/>
  <c r="E119" i="1"/>
  <c r="G118" i="1"/>
  <c r="G119" i="1" l="1"/>
  <c r="G111" i="1"/>
  <c r="G69" i="1"/>
  <c r="G75" i="1"/>
  <c r="G82" i="1"/>
  <c r="E63" i="1"/>
  <c r="F63" i="1"/>
  <c r="G62" i="1"/>
  <c r="G59" i="1"/>
  <c r="G55" i="1"/>
  <c r="G52" i="1"/>
  <c r="G48" i="1"/>
  <c r="G16" i="1"/>
  <c r="G110" i="1"/>
  <c r="G109" i="1"/>
  <c r="F103" i="1"/>
  <c r="E103" i="1"/>
  <c r="G102" i="1"/>
  <c r="G91" i="1"/>
  <c r="F99" i="1"/>
  <c r="E99" i="1"/>
  <c r="G96" i="1"/>
  <c r="F88" i="1"/>
  <c r="E88" i="1"/>
  <c r="G86" i="1"/>
  <c r="G11" i="1"/>
  <c r="G103" i="1" l="1"/>
  <c r="F23" i="1"/>
  <c r="E23" i="1"/>
  <c r="G20" i="1"/>
  <c r="G121" i="1"/>
  <c r="G117" i="1"/>
  <c r="G115" i="1"/>
  <c r="G113" i="1"/>
  <c r="F107" i="1"/>
  <c r="E107" i="1"/>
  <c r="G106" i="1"/>
  <c r="G105" i="1"/>
  <c r="G101" i="1"/>
  <c r="G99" i="1"/>
  <c r="G95" i="1"/>
  <c r="G97" i="1"/>
  <c r="G98" i="1"/>
  <c r="G94" i="1"/>
  <c r="F92" i="1"/>
  <c r="E92" i="1"/>
  <c r="G90" i="1"/>
  <c r="G88" i="1"/>
  <c r="G87" i="1"/>
  <c r="G85" i="1"/>
  <c r="G84" i="1"/>
  <c r="G74" i="1"/>
  <c r="G73" i="1"/>
  <c r="G72" i="1"/>
  <c r="G63" i="1"/>
  <c r="G66" i="1"/>
  <c r="G65" i="1"/>
  <c r="G54" i="1"/>
  <c r="G57" i="1"/>
  <c r="G61" i="1"/>
  <c r="G51" i="1"/>
  <c r="G50" i="1"/>
  <c r="G45" i="1"/>
  <c r="F42" i="1"/>
  <c r="E42" i="1"/>
  <c r="G41" i="1"/>
  <c r="G40" i="1"/>
  <c r="G38" i="1"/>
  <c r="G36" i="1"/>
  <c r="G34" i="1"/>
  <c r="F32" i="1"/>
  <c r="E32" i="1"/>
  <c r="G31" i="1"/>
  <c r="G30" i="1"/>
  <c r="G29" i="1"/>
  <c r="G25" i="1"/>
  <c r="G22" i="1"/>
  <c r="G21" i="1"/>
  <c r="G18" i="1"/>
  <c r="G15" i="1"/>
  <c r="G14" i="1"/>
  <c r="G10" i="1"/>
  <c r="G8" i="1"/>
  <c r="F12" i="1"/>
  <c r="E12" i="1"/>
  <c r="E122" i="1" l="1"/>
  <c r="F122" i="1"/>
  <c r="G122" i="1" s="1"/>
  <c r="G12" i="1"/>
  <c r="G32" i="1"/>
  <c r="G23" i="1"/>
  <c r="G42" i="1"/>
  <c r="G92" i="1"/>
  <c r="G107" i="1"/>
  <c r="G27" i="1"/>
</calcChain>
</file>

<file path=xl/sharedStrings.xml><?xml version="1.0" encoding="utf-8"?>
<sst xmlns="http://schemas.openxmlformats.org/spreadsheetml/2006/main" count="386" uniqueCount="323">
  <si>
    <t xml:space="preserve">№ з/п </t>
  </si>
  <si>
    <t xml:space="preserve">Інформація про виконання або причини невиконання </t>
  </si>
  <si>
    <t>ПРОГРАМА «Інформатизація Бучанської міської  територіальної громади на 2023-2024 р.р.»</t>
  </si>
  <si>
    <t>Фактично профінансовано в 2023 році тис. грн</t>
  </si>
  <si>
    <t xml:space="preserve">План фінансування Програми на 2023 рік тис. грн </t>
  </si>
  <si>
    <t>1.1</t>
  </si>
  <si>
    <t>Комплексна програма розвитку вторинної (спеціалізованої) медичної допомоги населенню Бучанської міської територіальної громади на 2022-2024 роки</t>
  </si>
  <si>
    <t>2.1</t>
  </si>
  <si>
    <t>2.2</t>
  </si>
  <si>
    <t xml:space="preserve">Забезпечення соціальних стандартів у сфері охорони здоров'я </t>
  </si>
  <si>
    <t xml:space="preserve">Поліпшення матеріало-технічної бази та здійснення заходів щодо підтримання об'єкта в робочому стані </t>
  </si>
  <si>
    <t>Програма розвитку первинної медичної допомоги Бучанської міської територіальної громади на 2022-2024 роки</t>
  </si>
  <si>
    <t>3.1</t>
  </si>
  <si>
    <t>3.2</t>
  </si>
  <si>
    <t xml:space="preserve">Цільова програма фінансової підтримки КНП "Бучанський консультативно-діагностичний центр" Бучанської міської територіальної громади на 2023 рік </t>
  </si>
  <si>
    <t>4.1</t>
  </si>
  <si>
    <t xml:space="preserve">Зміст заходів </t>
  </si>
  <si>
    <t>Відсоток виконання заходу,%;</t>
  </si>
  <si>
    <t xml:space="preserve">Пріорітетні завдання </t>
  </si>
  <si>
    <t>Збереження кадрового потенціалу, підвищення мотивації медичних працівників до роботи в медичному центрі;
- укомплектувати вторинну ланку спеціалізованої медичної допомоги  висококваліфікованими лікарями та медичними сестрами;
- забезпечити належний соціальний захист медичних працівників, поліпшити їх соціально-побутові умови;
- підвищити ефективність роботи медичних працівників;
- забезпечення якісного надання спеціалізованої медичної послуги в умовах денного стаціонару;
- покращення стабільної і беззбиткової роботи комунального некомерційного підприємства;
- забезпечення потреби населення та зменшення соціальної напруги</t>
  </si>
  <si>
    <t>Програма розвитку культури Бучанської міської територіальної громади на 2021-2023 роки</t>
  </si>
  <si>
    <t>5.1</t>
  </si>
  <si>
    <t>Організація та проведення протокольних, меморіальних, культурно - мистецьких заходів відповідно до календарного плану</t>
  </si>
  <si>
    <t>5.2</t>
  </si>
  <si>
    <t>Модернізація закладів культури відповідно до сучасних норм та потреб</t>
  </si>
  <si>
    <t xml:space="preserve">Програма поводження з твердими побутовими відходами на території Бучанської міської територіальної громади на 2022-2023 роки </t>
  </si>
  <si>
    <t>6.1</t>
  </si>
  <si>
    <t>Зменшення кількості утворення стихійних сміттєзвалищ та самовільного вивезення побутових відходів, посилення роботи з населенням по укладанню договорів на вивезення ТПВ</t>
  </si>
  <si>
    <t>7</t>
  </si>
  <si>
    <t>7.1</t>
  </si>
  <si>
    <t xml:space="preserve">Програма озеленення та благоустрою Бучанської міської територіальної громади на 2022-2024 роки </t>
  </si>
  <si>
    <t>7.2</t>
  </si>
  <si>
    <t>7.3</t>
  </si>
  <si>
    <t xml:space="preserve">Програма відшкодування різниці між розміром тарифів на централізоване водопостачання та централізоване водовідведення в с. Гаврилівка та розміром економічного обгрунтованих витрат приватному комунально-побутовому підприємству "Теплокомунсервіс" на 2022-2023 роки </t>
  </si>
  <si>
    <t>8.1</t>
  </si>
  <si>
    <t>Місцева програма "Охорона і раціональне використання земель та інших природних ресурсів Бучанської міської територіальної громади" на 2021-2024 роки</t>
  </si>
  <si>
    <t>9.1</t>
  </si>
  <si>
    <t>Проведені видатки на виготовлення технічної документації з нормативно – грошової оцінки земель в м. Буча, с. Синяк,с. Гаврилівка та виготовлення документації із землеустрою, виготовлення геодезичної та топографічної зйомки</t>
  </si>
  <si>
    <t xml:space="preserve">Програма оновлення та розроблення картографічної основи, містобудівної документації та створення містобудівного кадастру на території Бучанської міської територіальної громади на 2021-2025 роки </t>
  </si>
  <si>
    <t>10.1</t>
  </si>
  <si>
    <t xml:space="preserve">Програма "Безпечна Бучанська громада" на 2023-2025 роки </t>
  </si>
  <si>
    <t>11.1</t>
  </si>
  <si>
    <t>11.2</t>
  </si>
  <si>
    <t xml:space="preserve">Цільова програма захисту населення і територій від надзвичайних ситуацій техногенного та природного характеру Бучанської міської територіальної громади  на 2021-2023 роки </t>
  </si>
  <si>
    <t>12.1</t>
  </si>
  <si>
    <t>12.2</t>
  </si>
  <si>
    <t>12.4</t>
  </si>
  <si>
    <t>12.5</t>
  </si>
  <si>
    <t>12.6</t>
  </si>
  <si>
    <t>12.7</t>
  </si>
  <si>
    <t>Програма забезпечення оборонно-мобілізаційної готовності та територіальної громади на 2022-2024 роки</t>
  </si>
  <si>
    <t>13.1</t>
  </si>
  <si>
    <t>13.2</t>
  </si>
  <si>
    <t>13.3</t>
  </si>
  <si>
    <t>13.4</t>
  </si>
  <si>
    <t xml:space="preserve">Програма заходів національного спротиву Бучанської міської територіальної громади на 2023-2024 роки </t>
  </si>
  <si>
    <t>Програма розвитку та функціонування системи освіти Бучанської міської територіальної громади на 2022-2024 роки</t>
  </si>
  <si>
    <t>14.1</t>
  </si>
  <si>
    <t>14.2</t>
  </si>
  <si>
    <t>14.3</t>
  </si>
  <si>
    <t xml:space="preserve">Міська програма "З турботою про кожного" на 2021-2023 роки </t>
  </si>
  <si>
    <t>16.1</t>
  </si>
  <si>
    <t>16.2</t>
  </si>
  <si>
    <t>16.3</t>
  </si>
  <si>
    <t>16.4</t>
  </si>
  <si>
    <t>Комплексна програма підтримки сім'ї та забезпечення прав дітей "Назустріч дітям" Бучанської міської територіальної громади на 2022-2024 роки</t>
  </si>
  <si>
    <t>17.1</t>
  </si>
  <si>
    <t>17.2</t>
  </si>
  <si>
    <t xml:space="preserve">Міська комплексна цільова програма "Соціальна підтримка учасників АТО/ООС та членів їх сімей, учасників Революції Гідності та членів їх сімей на 2021-2023 роки  </t>
  </si>
  <si>
    <t xml:space="preserve">Місцева програма "Забезпечення тимчасовим житлом громадян, які втратили житло внаслідок бойових дій, терористичних актів, диверсій, спричинених військовою агресією російської федерації" на 2022 -2024 роки </t>
  </si>
  <si>
    <t>18.1</t>
  </si>
  <si>
    <t>18.2</t>
  </si>
  <si>
    <t>18.3</t>
  </si>
  <si>
    <t>18.4</t>
  </si>
  <si>
    <t>18.5</t>
  </si>
  <si>
    <t>19.1</t>
  </si>
  <si>
    <t>Сприяння всебічному розвитку дітей та молоді, формування патріотичної свідомості дітей та молоді Бучанської громади, популяризація культури України і традицій</t>
  </si>
  <si>
    <t>20.1</t>
  </si>
  <si>
    <t>Молодіжний захід присвячений Дню міста</t>
  </si>
  <si>
    <t>20.2</t>
  </si>
  <si>
    <t>Підвищення мотивації та стимулювання до досягнень високих результатів дітей та молоді громади у творчій, спортивній, науковій та громадській діяльності</t>
  </si>
  <si>
    <t>Виплата стипендій міського голови обдарованим та талановитим дітям і молоді громади</t>
  </si>
  <si>
    <t xml:space="preserve">Місцева програма розвитку фізичної культури і спорту Бучанської міської територіальної громади  на 2021-2023 роки </t>
  </si>
  <si>
    <t>Місцева програма підтримки молоді та сприяння національно-патріотичному вихованню дітей та молоді у Бучанській міський територіальній громаді на 2021-2023 роки</t>
  </si>
  <si>
    <t>Програму шефської допомоги військовим частинам Збройних Сил України, Національної гвардії України на 2023-2024 роки</t>
  </si>
  <si>
    <t>Проведені видатки на придбання матеріалів та інвентарю (фарба).</t>
  </si>
  <si>
    <t>Комплексна програма профілактики злочінності, зміщення законності та провопопрядку на території Бучанської місьої територіальної громади на 2022-2024 роки</t>
  </si>
  <si>
    <t>Передача міжбюджетного трансферту головному управлінню Національної поліції</t>
  </si>
  <si>
    <t>Цільова Програма фінансової підтримки комунальних підприємств Бучанської міської ради на 2023-2024 роки</t>
  </si>
  <si>
    <t>Видатки на організаційні та економічні заходи, спрямовані на підтримку діяльності комунальних підприємств</t>
  </si>
  <si>
    <t>Програма розвитку туризму Бучанської міської територіальної громади на 2023-2025 роки</t>
  </si>
  <si>
    <t xml:space="preserve">Створення та розміщення інформаційних табличок з QR – кодами </t>
  </si>
  <si>
    <t>5.3</t>
  </si>
  <si>
    <t>Виплата грошової винагороди до Дня медичного працівника, Дня Конституції України , Дня населених пунктів громад, Дня Добровольця, Волонтера та Захисників України, Дня ЗСУ. Проведені видатки на закупівлю квітів, прапорів, друкованої продукції, протокольна атрибутика (банери, буклети, нагороди) та протокольні заходи.</t>
  </si>
  <si>
    <t xml:space="preserve">ВСЬОГО по Програмам </t>
  </si>
  <si>
    <t>Створення та розвиток інформаційно-телекомунікаційного середовища в структурі Бучанської міської територіальної громади, формування системи електронних інформаційних ресурсів</t>
  </si>
  <si>
    <t xml:space="preserve">технічне обслуговування та підтримка;
-обслуговування наявного ліцензійного програмного забезпечення у структурних підрозділах та центрі надання адміністративних послуг
</t>
  </si>
  <si>
    <t xml:space="preserve">Проведені видатки на закупівлю примірників програмного забезпечення «Аскод», обслуговування комп’ютерних програм, формування сертифікатів електронних підписів, веб-хостинг, продовження ліцензій «Ліга Закон», «ІС-ПРО».
Закупівля комп’ютерної техніки не проводилась
</t>
  </si>
  <si>
    <t>Разом  по Програмі</t>
  </si>
  <si>
    <t xml:space="preserve">Забезпечення медичними виробами населення громади  згідно умов Постанови КМУ №1301 від 03.12.2009р. «Про затвердження порядку забезпечення осіб з інвалідністю і дітей з інвалідністю технічними та іншими засобами»;  Забезпечення лікарськими засобами населення згідно умов Постанови КМУ №1303 від 17.08.1998р. «Про впорядкування безоплатного та пільгового відпуску лікарських засобів за рецептами лікарів у разі амбулаторного лікування окремих груп населення за певними категоріями захворювань». Відшкодування за виїзди для встановлення факту смерті </t>
  </si>
  <si>
    <t xml:space="preserve">Здійснення витрат для підтримки будівель центру (Польова 21/10; Шевченко,52; Б.Хмельницького 2; Шевченко 52)в робочому стані. Проведення капітальних і поточних ремонтів медичного обладнання; Встановлення автоматичної  пожежної та охоронної сигналізації; Забезпечення закладу орг. технікою;Придбання та встановлення підйомника з похилою траєкторією руху, поточний ремонт приміщення; Будівництво нового корпусу КНП «БКДЦ»БМР по вул. Польова, 19                                                                                                                  </t>
  </si>
  <si>
    <t>Забезпечення лікарськими засобами населення громади згідно умов Постанови КМУ №1303 «Про впорядкування безоплатного та пільгового відпуску лікарських засобів за рецептами лікарів у разі амбулаторного лікування окремих груп населення за певними категоріями захворювань»; Відшкодування вартості зубопротезування пільгової категорії населення Бучанської громади.; Відшкодування фактичних витрат щодо оплати праці, пов’язаних з обслуговуванням призовників, допризовників та військовозобов’язаних Бучанської громади спеціалістами ВЛК Ірпінсько-Бучанського об’єднаного військового комісаріату</t>
  </si>
  <si>
    <t>24.1</t>
  </si>
  <si>
    <t>Сприяння розвитку та беззбитковому функціонуванню підприємств житлово-комунального господарства</t>
  </si>
  <si>
    <t>Надання матеріальної допомоги  громадянам, які опинились в складних життєвих обставинах: на лікування, протезування, покращення житлово-побутових умов,  стихійне лихо, катастрофа або інші обставини</t>
  </si>
  <si>
    <t>Відшкодування витрат за пільговий проїзд один раз на рік громадянам, які постраждали внаслідок Чорнобильської катастрофи, виходячи із реальних можливостей бюджету</t>
  </si>
  <si>
    <t>Відшкодування витрат за надані пільги окремим категоріям громадян з послуг зв’язку, виходячи із реальних можливостей бюджету</t>
  </si>
  <si>
    <t>Виплата компенсації за пільговий проїзд автомобільним транспортом в міських та приміських маршрутах на території Бучанської міської територіальної громади та залізничним транспортом окремих категорій населення, виходячи із реальних можливостей бюджету</t>
  </si>
  <si>
    <t>Відшкодування пільг за житлово-комунальні послуги (у розмірі 50 % в межах встановлених законодавством норм) членам сімей загиблих (померлих) учасників АТО/ООС, Захисників та Захисниць України, учасників Революції Гідності, які на даний час проживають та/або зареєстровані в населених пунктах  Бучанської міської територіальної громади та перебувають на обліку в Пенсійному фонді України на території Бучанської міської територіальної громади, як отримувачі відповідних пільг</t>
  </si>
  <si>
    <t>Надання одноразової матеріальної допомоги учасникам   АТО/ООС, Захисникам та Захисницям України, учасникам Революції Гідності, членам їх сімей та членам сімей загиблих (померлих) ветеранів війни з числа учасників АТО/ООС, захисників та захисниць України, які зареєстровані та/або проживають в населених пунктах Бучанської міської територіальної громади та перебувають на обліку в Пенсійному фонді України на території Бучанської міської територіальної громади, як отримувачі відповідних пільг та опинилися в складних життєвих обставинах: на лікування, протезування, покращення житлово-побутових умов, стихійне лихо, катастрофа або інші обставини Відшкодовано пільги на житлово-комунальні послуги  членам сімей загиблих (померлих) учасників АТО/ООС, Захисників України</t>
  </si>
  <si>
    <t>Проведення відшкодування витрат по забезпеченню проїзними квитками членів сімей загиблих (померлих) ветеранів війни з числа учасників АТО/ООС, Захисників та Захисниць України, які зареєстровані та/або фактично проживають в населених пунктах Бучанської міської територіальної громади та перебувають на обліку в Пенсійному фонді України на території Бучанської міської територіальної громади, як отримувачі відповідних пільг</t>
  </si>
  <si>
    <t>Забезпечення виплати компенсації за харчуванням дітей, батьки яких загинули під час участі в АТО/ООС, захисті Батьківщини, батьки яких були учасниками АТО/ООС, Захисниками та Захисницями України, із сімей учасників Революції Гідності, які отримали ушкодження здоров’я, із сімей загиблих під час участі в Революції Гідності, які зареєстровані та/або фактично проживають в населених пунктах Бучанської міської територіальної громади, а також, які не зараховані до закладу дошкільної освіти і перебувають на електронній черзі у відділі освіти Бучанської міської ради</t>
  </si>
  <si>
    <t>Надана компенсація за оплату харчування вихованців дошкільних навчальних закладів, з числа дітей учасників АТО/ООС, Захисників України, 134 чол.</t>
  </si>
  <si>
    <t>Забезпечення догляду за могилами загиблих (померлих) осіб, які брали участь в АТО/ООС, Захисників та Захисниць України або були учасниками Революції Гідності</t>
  </si>
  <si>
    <t xml:space="preserve">Проведений поточний ремонт по встановленню фото скла на пам’ятниках загиблих (померлих) учасників АТО/ООС, Захисників України </t>
  </si>
  <si>
    <t xml:space="preserve">Проведення в громаді, зокрема:
- святкування Дня захисту дітей (01 червня);
-щорічної акції  «Школяр» (з середини серпня поточного року);
-дитячої-розважальної програми до Дня м. Буча та Днів населених пунктів територіальної громади; 
- благодійної акцію                    «З любов’ю до дітей»;
- заходів до дня Святого Миколая;
- відзначення новорічних та різдвяних свят, забезпечення солодкими подарунками та квитками на ковзанку та атракціони
</t>
  </si>
  <si>
    <t>Виплата компенсацію витрат на перевезення дітей на оздоровлення та відпочинок, туристично-екскурсійні та культурно-освітні подорожі та супроводжуючих осіб, оплата яких здійснена за рахунок батьківських коштів (на період воєнного стану)</t>
  </si>
  <si>
    <t>19.2</t>
  </si>
  <si>
    <t>Планування коштів в місцевому бюджеті та фінансування видатків для оплати вартості комунальних послуг та енергоносіїв, які надаються громадянам, що втратили житло внаслідок бойових дій, терористичних актів, диверсій, спричинених військовою агресією російської федерації, та проживають  в модульному містечку на території населених пунктів Бучанської міської територіальної громади з подальшим відшкодуванням коштами державного бюджету відповідно до Порядку та умов надання компенсації центральним органам виконавчої влади та місцевим бюджетам на оплату комунальних послуг, що надаються під час розміщення в умовах воєнного стану тимчасово переміщених осіб, затвердженого постановою Кабінету Міністрів України від 11.03.2022 № 261</t>
  </si>
  <si>
    <t>Планування коштів в місцевому бюджеті та фінансування видатків на оплату праці персоналу по обслуговуванню модульного містечка та інших витрат на його утримання</t>
  </si>
  <si>
    <t>21.1</t>
  </si>
  <si>
    <t>21.2</t>
  </si>
  <si>
    <t xml:space="preserve">Створення сприятливих умов для розвитку туризму в Бучанській міській територіальній громаді. </t>
  </si>
  <si>
    <t>25.1</t>
  </si>
  <si>
    <t>Заходи державної політики з питань сім'ї</t>
  </si>
  <si>
    <t>Оздоровлення та відпочинок дітей (крім заходів з оздоровлення дітей, що здійснюються за рахунок коштів на оздоровлення громадян, які постраждали в наслідок Чорнобильської катастрофи)</t>
  </si>
  <si>
    <t xml:space="preserve"> Проведено 4 місцевих заходи державної політики з питань сім'ї, в яких взяли участь 5275 осіб.
Закуплено  подарункових карток (сертифікатів), побутової техніки для відзначення сімей БМТГ до дня міста, сіл, селищ на суму 274,2 тис.грн.
 Закуплено набори канцелярського приладдя для дітей (акція «Школярик»), 1100 наборів на загальну суму – 321,0 тис. грн.
 Закуплено солодких подарунків для дітей до новорічних та різдвяних свят, 4175 шт. на загальну суму – 514,5 тис. грн;
</t>
  </si>
  <si>
    <t>Надані послуги з оздоровлення та відпочинку 160 дітям</t>
  </si>
  <si>
    <t>Забезпечення тимчасовим житлом громадян, що втратили житло внаслідок бойових дій, терористичних актів, диверсій, спричинених військовою агресією російської федерації</t>
  </si>
  <si>
    <t>Оплата праці персоналу по обслуговуванню модульних містечок  за адресами: м. Буча, вул. Депутатська, 1-В, вул. Вокзальна,46-А, смт. Ворзель,  вул. Курортна, 37</t>
  </si>
  <si>
    <t>Відшкодовано пільги на житлово-комунальні послуги членам сімей загиблих (померлих) учасників АТО/ООС, Захисників України -54 особам</t>
  </si>
  <si>
    <t>Відшкодовано витрати по забезпеченню проїзними квитками членів сімей загиблих учасників АТО/ООС, Захисників України, 26 осіб</t>
  </si>
  <si>
    <t>Відшкодування пільг за житлово-комунальні послуги відповідно до законодавства</t>
  </si>
  <si>
    <t>Надання одноразової матеріальної допомоги  відповідно до законодавства</t>
  </si>
  <si>
    <t>Забезпечення проїзними квитками  відповідно до законодавства</t>
  </si>
  <si>
    <t>Забезпечення виплати компенсації за харчування дітей  відповідно до законодавства</t>
  </si>
  <si>
    <t>Забезпечення догляду за могилами загиблих (померлих) осіб  відповідно до законодавства</t>
  </si>
  <si>
    <t>Надання пільг окремим категоріям громадян з оплати послуг зв'язку</t>
  </si>
  <si>
    <t>Надання інших пільг окремим категоріям громадян відповідно до законодавства</t>
  </si>
  <si>
    <t xml:space="preserve">Компенсаційні виплати на пільговий проїзд окремим категоріям громадян </t>
  </si>
  <si>
    <t>Інші заходи у сфері соціального захисту  і соціального забезпечення</t>
  </si>
  <si>
    <t xml:space="preserve">отримали відшкодування витрат на пільговий проїзд 27 осіб </t>
  </si>
  <si>
    <t xml:space="preserve">отримал відшкодування витрат на пільг з послуг зв'язку 111 осіб  </t>
  </si>
  <si>
    <t>Витрати за пільговий проїзд залізничним транспортом окремих категорій громадян – 11 476 осіб – 700,0 тис.грн;
 Витрати за пільговий проїзд автомобільним транспортом окремих категорій громадян – 33 180 осіб – 900,0 тис.грн.</t>
  </si>
  <si>
    <t>Фінансування видатків на оплату праці персоналу по обслуговуванню модульного містечка та інших витрат на його утримання</t>
  </si>
  <si>
    <t>24.2</t>
  </si>
  <si>
    <t>Утримання та розвиток автотранспорту</t>
  </si>
  <si>
    <t>Внески до статутного капіталу суб'єктів господарювання</t>
  </si>
  <si>
    <t>Внески до статутного капіталу суб'єктів господарювання комунальної власності БМТГ</t>
  </si>
  <si>
    <t xml:space="preserve">Кількість пацієнтів, які отримали лікарські засоби на пільгових умовах відповідно до рецептів за рахунок коштів місцевого бюджету - 94; Кількість реалізованих пільгових рецептів за рахунок коштів місцевого бюджету - 555;  Кількість осіб, яким надано послуги з протезування зубів на пільгових умовах - 5.  </t>
  </si>
  <si>
    <t>Здійснено капітальний ремонт (відновлювальні роботи) в 1 закладі охорони здоров'я</t>
  </si>
  <si>
    <t>Створення сприятливих умов для розвитку комунального некомерційного підприємства "Бучанський консультативно-діагностичний центр" Бучанської міської ради</t>
  </si>
  <si>
    <t>6.2</t>
  </si>
  <si>
    <t xml:space="preserve">Організація благоустрою населених пунктів </t>
  </si>
  <si>
    <t>Природоохоронні заходи за рахунок цільових фондів</t>
  </si>
  <si>
    <t>Перевезення та утилізацію твердих побутових відходів та ліквідація стихійних сміттєзвалищ</t>
  </si>
  <si>
    <t>Разом по Програмі</t>
  </si>
  <si>
    <t>Перевезення та утилізація побутових відходів (ламп розжарювання)</t>
  </si>
  <si>
    <t>Здійснення природоохоронних заходів з утилізації небезпечних побутових відходів</t>
  </si>
  <si>
    <t>Організація та проведення протокольних  заходів відповідно до календарного плану</t>
  </si>
  <si>
    <t>Інші заходи в галузі культури і мистецтв (матеріальне забезпечення протокольних заходів)</t>
  </si>
  <si>
    <t>Відповідно до затвердженого рішенням виконавчого комітету плану та переліку проведення заходів у 2023 році проведено  59 заходів</t>
  </si>
  <si>
    <t>Проведення заходів  за бюджетною програмою "Організація благоустрою населених пунктів"</t>
  </si>
  <si>
    <t>Оплата електроенергії вуличного освітлення - 9516,1 тис грн;
Очищення доріг від снігу, посипка доріг піщано – сольової сумішшю - 2272,4 тис грн;
Поточний ремонт мереж вуличного освітлення - 3478,5 тис грн;
Відлов безпритульних тварин та стерилізація - 422,5 тис грн;
Послуги з прибирання за допомогою спецтехніки - 4282,8 тис грн;
Погашення заборгованості за електроенергію згідно рішення суду - 267,6 тис грн;
Оренда спеціального вантажного автопідйомника - 98,2 тис грн;
Поліграфічна продукція - 18,6 тис грн;
Придбання флагштоків - 59,9 тис грн;
Поточні трансферти підприємствам (установам, організаціям): 
КП « Бучазеленбуд» - 27 524,0 тис. грн,
КП « Бучасервіс» -  19 925,8 тис. грн.</t>
  </si>
  <si>
    <t>Технічне переоснащення основних засобів (придбання конструкцій) та оплата робіт з капітального ремонту</t>
  </si>
  <si>
    <t>Проведено відновні роботи:
- Меморіалу «Прапор» між вул. Київська та а/д М-07 в сел. Ворзель Київської області;
- вхідної групи кладовища комунальної власності по вул. Депутатська в м. Буча Київської області - II етап;
- Алеї Героїв на кладовищах громади;
- мереж електропостачання об’єктів критичної інфраструктури підключення по мікрорайону Склозаводська від ТП 71 комунальної власності з приєднанням до дизель- генератора.
Виконано заходи з благоустрою в межах вулиць бульвар Б. Хмельницького та вул. М. Мурашка з облаштуванням Стіни пам’яті, інсталяції – меморіалу загиблим бучанцям від рук росіян в м. Буча Київської області;</t>
  </si>
  <si>
    <t xml:space="preserve">Організація благоустрою територій населених пунктів </t>
  </si>
  <si>
    <t>Заходи з благоустрою зелених насаджень</t>
  </si>
  <si>
    <t>придбання саджанців, кущів апарату високого тиску, подрібнювача пнів, на оплату послуг з підстригання кущів</t>
  </si>
  <si>
    <t>Виконання заходів за рахунок цільових фондів органів місцевого самоврядування і місцевих органів виконавчої влади</t>
  </si>
  <si>
    <t>Здійснення заходів із землеустрою</t>
  </si>
  <si>
    <t xml:space="preserve">Відшкодування різниці між розміром ціни (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 </t>
  </si>
  <si>
    <t>Проведено видатки відшкодування різниці між розміром тарифів на централізоване водопостачання та централізоване водовідведення в с. Гаврилівка та розміром економічно обґрунтованих витрат приватному комунально-побутовому підприємству «Теплокомунсервіс» за 2023 рік, що забезпечило безперебійне надання послуг з центрального водопостачання та центрального водовідведення населенню громади.</t>
  </si>
  <si>
    <t>Заходи з виготовлення технічної документації з нормативно-грошової оцінки земель населених пунктів громади</t>
  </si>
  <si>
    <t>Розроблення схем планування та забудови територій (містобудівної документації)</t>
  </si>
  <si>
    <t>Заходи з розроблення детального плану  теритоії населеного пункту</t>
  </si>
  <si>
    <t>Видатки на  капітальний ремонт дорожньої інфраструктури</t>
  </si>
  <si>
    <t>Проведено капітальний ремонт дороги комунальної власності по вул. Вокзальна  та капітальний ремонт перехрестя між вул. Яблунська та вул. Вокзальна в м. Буча.</t>
  </si>
  <si>
    <t>Видатки на утримання дорожньої служби</t>
  </si>
  <si>
    <t>Матеріальна допомога населенню	- 581,4 тис грн;
Придбання матеріалів для усунення аварій в житловому фонді - 7 338,2 тис грн;
Роботи з поточного ремонту житлового фонду-усунення аварій в житлових будинках (субвенція) - 136 815,4 тис грн;
Роботи з поточного ремонту житлового фонду –усунення аварій в житлових будинках	- 59 281,8 тис грн;
Поточні трансферти підприємствам (установам, організаціям): 
	- КП «Бучасервіс» -  23 722,9 тис грн.
	- КП «Бучазеленбуд» - 6 039,9 тис грн;
	- Бучанський центр первинної медико-санітарної допомоги – 1 364,9 тис грн;	
Послуги мобільного зв’язку для роботи системи оповіщення - 10,7 тис грн;
Технічне обслуговування системи оповіщення - 95,6тис грн;
Переустановка 7 систем оповіщення в населених пунктах громади - 42,0 тис грн;
Поточний ремонт на об’єктах зв’язку, електропостачання та теплопостачання - 2 772,1 тис грн;
Послуги з усунення наслідків буревіїв - 94,9 тис грн;
Технічне обстеження житлових будинків з метою усунення аварій - 183,1 тис грн;
Влаштування захисних споруд на об’єктах критичної інфраструктури - 3 725,4 тис грн;
Придбання дизельного палива ( для формування запасів для об’єктів критичної інфраструктури) - 1 150,1 тис грн.</t>
  </si>
  <si>
    <t>- придбання електричного кабелю для відновлення електромережі в Бучанській початковій школі №11 за адресою: м. Буча, вул. Яблунська,13 – 125,4 тис. грн;
- придбання паливо мастильних матеріалів (дизельне паливо, бензин) для заправки генераторних установок та формування аварійного запасу палива для забезпечення функціонування об’єктів соціально-культурного призначення в осінньо-зимовий період 2023-2024 р.р. в умовах блекауту) – 720,2 тис. грн;
- відновлювальні роботи та заходи з усунення аварій шляхом поточного ремонту фасаду будівлі комунального закладу «Луб’янський заклад дошкільної освіти комбінованого типу №9 «Волошка», що знаходиться за адресою: Київська область, Бучанський район, с. Луб’янка, вул. Шевченка,100а – 4 659,0 тис. грн;
- відновлювальні роботи та заходи з усунення аварій шляхом поточного ремонту електромережі в Комунальному закладі «Бабинецький заклад загальної середньої освіти I-III ступенів №13 Бучанської міської ради Київської області – 2 071,2 тис. грн;
- відновлювальні роботи та заходи з усунення аварій шляхом поточного ремонту (заміна вікон та дверей) в Комунальному закладі «Синяківський хіміко-технологічний ліцей – заклад загальної середньої освіти I-II ступенів №15 Бучанської міської ради Київської області – 972,7 тис. грн;
- відновлювальні роботи та заходи з усунення аварій шляхом поточного ремонту покрівлі будівлі Луб’янської гімназії №7, що знаходиться за адресою: Київська область, Бучанський район, с. Луб’янка, вул. Шевченка,17 – 6 295,1 тис. грн;
- відновлювальні роботи та заходи з усунення аварій шляхом поточного ремонту в закладах загальної середньої освіти – 482,4 тис. грн;
- відновлювальні роботи та заходи з усунення аварій шляхом поточного ремонту в Бучанському ліцеї №3 - 194,5 тис. грн;
- відновлювальні роботи та заходи з усунення аварій шляхом поточного ремонту (влаштування внутрішніх відкосів) в Комунальному закладі «Луб’янський заклад дошкільної освіти комбінованого типу №9 «Волошка», що знаходиться за адресою: Київська область, Бучанський район, с. Луб’янка, вул.Шевченка,100а Бучанської міської ради Київської області – 191,2 тис. грн.</t>
  </si>
  <si>
    <t>«Капітальний ремонт Бучанського ліцею №3 за адресою: вул. Вокзальна 46а місто Буча Київської області - відновлювальні роботи та заходи з усунення аварій» - 2 767, 9 тис. грн;
- виготовлення проектно-кошторисної документації по об’єкту «Капітальний ремонт покрівлі та фасаду будівлі Бучанської початкової школи №11 (дошкільне відділення) за адресою: Київська область, м. Буча, вул. Яблунська, 13 - відновлювальні роботи та заходи з усунення аварій. Коригування» - 127, 9 тис. грн;
- проходження комплексної експертизи робочого проєкту по об’єкту «Капітальний ремонт фасаду будівлі комунального закладу «Луб’янський заклад дошкільної освіти комбінованого типу №9 «Волошка» за адресою: Київська область, Бучанський район, с. Луб’янка, вул. Шевченка,100 а - відновлювальні роботи та заходи з усунення аварій» - 35,7 тис. грн;
- проходження комплексної експертизи робочого проєкту по об’єкту «Капітальний ремонт покрівлі та фасаду Луб’янської гімназії №7 за адресою: Київська область, Бучанський район, с. Луб’янка, вул. Шевченка, 17 - відновлювальні роботи та заходи з усунення аварій» - 57,7 тис. грн;
- виготовлення проектно-кошторисної документації по об’єкту «Капітальний ремонт фасаду будівлі комунального закладу «Луб’янський заклад дошкільної освіти комбінованого типу №9 «Волошка» за адресою: Київська область, Бучанський район, с. Луб’янка, вул. Шевченка,100 а - відновлювальні роботи та заходи з усунення аварій» - 173, 5 тис. грн;
- виготовлення проектно-кошторисної документації по об’єкту «Капітальний ремонт покрівлі та фасаду Луб’янської гімназії №7 за адресою: Київська область, Бучанський район, с. Луб’янка, вул. Шевченка, 17 - відновлювальні роботи та заходи з усунення аварій» - 244,2 тис. грн.</t>
  </si>
  <si>
    <t>Кошти були направлені на:
- оплату поточного ремонту фасаду багатоквартирного житлового будинку по вул. Б. Гмирі 11/6 у м. Буча (усунення аварій в житловому фонді) та технічний нагляд – 101,9 тис. грн;
- придбання паливо мастильних матеріалів (дизельне паливо, бензин) для заправки генераторних установок та формування аварійного запасу палива для забезпечення функціонування об’єктів соціально-культурного призначення в осінньо-зимовий період 2023-2024 р.р. в умовах блекауту) – 499,3 тис. грн.</t>
  </si>
  <si>
    <t>Кошти були направлені на:  
- поточний ремонт покрівлі сільського клубу з метою усунення аварій, які виникли внаслідок воєнних дій по вул. Центральна,5 в с. Мироцьке, Бучанського р-ну, Київської області – 996,2 тис. грн;
- передпроектні роботи по капітальному ремонту будівлі будинку культури с. Луб’янка з метою усунення аварій внаслідок воєнних дій – 97,8 тис. грн.</t>
  </si>
  <si>
    <t>Всього по співвиконавцю Програми</t>
  </si>
  <si>
    <t>Заходи із запобігання та ліквідації надзвичайних ситуацій та наслідків стихійного лиха (капітальні видатки)</t>
  </si>
  <si>
    <t>Заходи із запобігання та ліквідації надзвичайних ситуацій та наслідків стихійного лиха (поточні видатки)</t>
  </si>
  <si>
    <t>Кошти використано на:
- придбання генераторів, радіостанцій для підрозділів ЗСУ, каналізаційного насоса з ріжучим елементом та каналізаційного насосного агрегату для проведення ремонтних робіт на КНС;
- технічний нагляд з капітального ремонту багатоквартирного будинку за адресою вул.Водопровідна,62 в м. Буча – заходи з усунення аварій в житловому фонді;
- капітальний ремонт багатоквартирного будинку за адресою вул.Водопровідна,62 в м. Буча – заходи з усунення аварій в житловому фонді;
- капітальний ремонт багатоквартирного житлового будинку по вул. Леха Качинського,4А м. Буча – заходи з усунення аварій в багатоквартирному житловому фонді;
- капітальний ремонт з підсиленням несучих конструкцій багатоквартирного житлового будинку по вул. Нове Шосе,11 м. Буча– заходи з усунення аварій в багатоквартирному  житловому фонді;
- капітальний ремонт вхідних груп кладовищ комунальної власності в сел. Ворзель, с. Гаврилівка, по вул. Яблунська та вул. Депутатська в м. Буча (відновні роботи);
- розроблення ПКД та проходження експертизи  з капітального ремонту з підсиленням несучих конструкцій житлових будинків по вул.Гмирі,11/6, вул.Києво-Мироцька,104-Б, вул.Вокзальна,101, вул. Нове Шосе,11, вул. Нове Шосе,5  в м. Буча – заходи з усунення аварій в багатоквартирному житловому фонді;
- капітальний ремонт тротуару по вул. Вокзальна (від вул.Вокзальна,69 до вул. Яблунська (відновні роботи);
- розроблення проектно-кошторисної документації по об’єктах з капітального ремонту багатоквартирних будинків по вул. Центральна, 2, вул. Центральна, 4, вул. Центральна, 6 в с. Мироцьке,  вул. Леха Качинського, 4, вул. Ястремська,9Б,  вул. Ястремська,5, вул. Ястремська,7, вул. Ястремська,9, вул. Ястремська,9-а, вул. Вокзальна, 129-в, вул. Вокзальна, 129-б, вул. Польова, 22, вул. Польова, 28, вул. Польова, 30, вул. Склозаводська, 12, вул.Ястремська,8, вул. Ястремська,10, вул. Енергетиків,2  в м. Буча, вул. Яблунська 2/18 в селище Ворзель – заходи з усунення аварій в багатоквартирному житловому фонді;
- капітальний ремонт нежитлового приміщення для розміщення служб КП «Бучасервіс» Бучанської міської ради за адресою: бульвар Леоніда Бірюкова ,9 приміщення №2 в м. Буча Бучанського району Київської області – заходи з усунення аварій;
- капітальний ремонт Алеї Героїв із встановленням пам’ятників по вул. Депутатська в м. Буча Київської області – відновні роботи.</t>
  </si>
  <si>
    <t>12.3</t>
  </si>
  <si>
    <t>Заходи із запобігання та ліквідації надзвичайних ситуацій та наслідків стихійного лиха (СФ)</t>
  </si>
  <si>
    <t>Заходи із запобігання та ліквідації надзвичайних ситуацій та наслідків стихійного лиха (ЗФ)</t>
  </si>
  <si>
    <t>Бучанська міська рада співвиконавець Програми</t>
  </si>
  <si>
    <t>Відділ освіти Бучанської міської ради  співвиконавець Програми</t>
  </si>
  <si>
    <t>Управління соціальної політики Бучанської міської ради  співвиконавець Програми</t>
  </si>
  <si>
    <t xml:space="preserve"> Відділ культури Бучанської міської ради співвиконавець Програми</t>
  </si>
  <si>
    <t>12.8</t>
  </si>
  <si>
    <t>Відділ молоді і спорту Бучанської міської ради співвиконавець Програми</t>
  </si>
  <si>
    <t>Кошти спрямовані на виготовлення ПКД з капітального ремонту нежитлового приміщення, будинку культури по вул.Києво-Мироцька,69  в  м. Буча – заходи усунення аварій в бюджетних установах</t>
  </si>
  <si>
    <t>Заходи усунення аварій в бюджетних установах - виготовлення проектно-кошторисної документації в закладах спорту</t>
  </si>
  <si>
    <t>Заходи усунення аварій в бюджетних установах - виготовлення проектно-кошторисної документації та капітальні ремонти в закладах культури</t>
  </si>
  <si>
    <t>Заходи усунення аварій в бюджетних установах: поточний ремонт(відновлювальні роботи), виготовлення проектно кошторисної документації</t>
  </si>
  <si>
    <t>Заходи усунення аварій в бюджетних установах: поточний ремонт(відновлювальні роботи), формування резервного запасу палива для соціальних об'єктів</t>
  </si>
  <si>
    <t xml:space="preserve">Заходи усунення аварій в бюджетних установах: виготовлення проектно-кошторисної документації та капітальні ремонти в закладах освіти </t>
  </si>
  <si>
    <t>Заходи усунення аварій в бюджетних установах (закладах освіти)</t>
  </si>
  <si>
    <t>Разом по Пррограмі</t>
  </si>
  <si>
    <t>Проведені видатки на придбання матеріалів та інвентарю (військова форма, інструменти,.шини, акумулятори),  відшкодування комунальних послуг підрозділів тер оборони та оренди приміщененя</t>
  </si>
  <si>
    <t>Заходи та роботи з територіальної оброни (ЗФ)</t>
  </si>
  <si>
    <t>Заходи та роботи з територіальної оброни (СФ)</t>
  </si>
  <si>
    <t>Проведені видатки на придбання квадрокоптерів, генераторів, дронів, тепловізорів для підрозділів ЗСУ</t>
  </si>
  <si>
    <t>Придбання обладнання для підрозділв ЗСУ</t>
  </si>
  <si>
    <t>Субвенція з місцевого бюджету державному бюджету на виконання програм соціально-економічного розвитку регіонів</t>
  </si>
  <si>
    <t>Проведені видатки на придбання квадрокоптерів, прожектору для підрозділів ЗСУ</t>
  </si>
  <si>
    <t>Передача міжбюджетного трансферту Бучанській районній (військовій) адміністрації</t>
  </si>
  <si>
    <t>Інші субвенції з місцевого бюджету</t>
  </si>
  <si>
    <t>Субвенція з місцевого бюджету  Бучанській районній (військовій) адміністрації</t>
  </si>
  <si>
    <t>Кошти віділені  Бучанській районній (військовій) адміністрації</t>
  </si>
  <si>
    <t>Придбання матеріалів та інвентарю</t>
  </si>
  <si>
    <t xml:space="preserve">Кошти спрямовані на придбання матеріально-технічних засобів для ЗСУ </t>
  </si>
  <si>
    <t xml:space="preserve">Придбання матеріально – технічних засобів для ЗСУ. </t>
  </si>
  <si>
    <t>Субвенція з місцевого бюджету державному бюджету на виконання програм соціально-економічного розвитку регіонів (ЗФ)</t>
  </si>
  <si>
    <t>Субвенція з місцевого бюджету державному бюджету на виконання програм соціально-економічного розвитку регіонів (СФ)</t>
  </si>
  <si>
    <t xml:space="preserve">Передача міжбюджетного трансферту В/Ч Міноборони </t>
  </si>
  <si>
    <t>Видатки не проводились</t>
  </si>
  <si>
    <t>Передача міжбюджетного трансферту В/Ч Міноброни (6 війскових частин)</t>
  </si>
  <si>
    <t>15.1</t>
  </si>
  <si>
    <t>15.2</t>
  </si>
  <si>
    <t>15.3</t>
  </si>
  <si>
    <t>15.4</t>
  </si>
  <si>
    <t>Надання дошкільної освіти</t>
  </si>
  <si>
    <t>15.5</t>
  </si>
  <si>
    <t>Надання загальної середньої освіти закладами загальної середньої освіти за рахунок коштів місцевого бюджету</t>
  </si>
  <si>
    <t>Реалізація проєктів в рамках Програми з відновлення України</t>
  </si>
  <si>
    <t>22.1</t>
  </si>
  <si>
    <t xml:space="preserve">Виплачено матеріальну допомогу 707 особам:  
-  вдовам, матерям та членам сімей загиблих (померлих) учасників АТО/ООС, Захисників України до Дня боротьби за права жінок і міжнародний мир,  - 107 осіб; 
- членам сімей загиблих (померлих) учасників АТО/ООС, Захисників України до Дня матері, 75 осіб; 
- членам сімей загиблих (померлих) учасників АТО/ООС, Захисників України до Дня пам’яті захисників України, які загинули в боротьбі за незалежність, суверенітет і територіальну цілісність України, 154 осіб;                                                                                        - членам сімей загиблих (померлих) учасників АТО/ООС, Захисників України до Дня Захисників та Захисниц України, 166 осіб;                                                                                                    - членам сімей загиблих (померлих) учасників АТО/ООС, Захисників України до Дня Збройних сил України, 202 осіб;                                                                                         - членам сімей загиблих (померлих) учасників АТО/ООС, Захисників України на оздоровлення та відпочинок матерів з дітьми, 3 осіб </t>
  </si>
  <si>
    <t xml:space="preserve">Чисельність осіб, які забезпечені тимчасовим житлом - 648 осіб ; 
утримання модульних містечок в яких проживають внутрішньо переміщені особи за адресами: м. Буча, вул. Депутатська, 1-В, вул. Вокзальна,46-А, смт. Ворзель, вул. Курортна, 37: 
- комунальні послуги – 2 568,9 тис. грн;
- закупівля палива для генератора – 5,0 тис. грн; 
- оренда генератора -299,7 тис. грн;  
- вивіз стоків – 80,9 тис. грн;  
- благоустрій території  - 15,5 тис. грн;  
- закупівля москітних сіток – 52,8 тис.грн.                  </t>
  </si>
  <si>
    <t xml:space="preserve">Проведення навчально-тренувальних зборів і змагань з олімпійських видів спорту </t>
  </si>
  <si>
    <t>Проведення навчально-тренувальних зборів і змагань з неолімпійських видів спорту</t>
  </si>
  <si>
    <t>Відзначення спортсменів та тренерів з неолімпійських видів спорту до Дня фізичної культури та спорту; Суперкубок України з футзалу; Чемпіонат України з мотокросу; Спортивні змагання до Дня Збройних Сил України</t>
  </si>
  <si>
    <t>Проведдення заходів з олімпійських видів спорту</t>
  </si>
  <si>
    <t>Проведення заходів з неолімпійських видів спорту</t>
  </si>
  <si>
    <t>Відзначення спортсменів та тренерів  до Дня фізичної культури та спорту</t>
  </si>
  <si>
    <t xml:space="preserve"> - чисельність осіб яку отримують матеріальну допомогу - 2456 осіб
- компенсацію витрат на поховання жителів Бучанської міської територіальної громади, які загинули під час проведення бойових дій російськими окупантами на території Бучанської міської територіальної громади 13 чол. – 105,0 тис. грн;
- громадянам, які втратили членів родини під час проведення бойових дій російськими окупантами 26 чол. – 775,0 тис. грн;
- громадянам, які отримали поранення (контузії, травми) під час проведення бойових дій російськими окупантами 11 чол. – 118,5 тис;
- на лікування та медичне обслуговування 1353 чол. – 3 957,2 тис. грн;
- на вирішення соціально-побутових питань 255  чол. –1 022,3 тис. грн;
- на поховання – 82 чол. – 410,0 тис. грн;
- харчування малозабезпечених громадян – 10 чол. – 208,5 тис. грн.;
- забезпечення пасхальними виробами до Дня Великодня, 320 чол. – 27,2 тис. грн.;
- матеріальна допомога довгожителям громади – 300 чол. – 300,0 тис.грн.;
- на інші види матеріальної допомоги,, закупівля продукції для відзначення жителів громади  на суму – 825,9 грн.</t>
  </si>
  <si>
    <t xml:space="preserve">Кошти використано на:
-виготовлення ПКД з капітального ремонту будівлі будинку культури в с. Луб’янка з метою усунення аварій, які виникли внаслідок воєнних дій.
-капітальний ремонт фасаду і ганку сільського клубу з метою усунення аварій, які виникли внаслідок воєнних дій в с. Мироцьке;
-проведення комплексної експертизи проектної документації з капітального ремонту будівлі будинку культури в с. Луб’янка з метою усунення аварій, які виникли внаслідок воєнних дій.
</t>
  </si>
  <si>
    <t>Передача міжбюджетного трансферту 2 ДПРЗ ГУ ДСНС України у Київській області на матеріально-технічне забезпечення (придбання воріт та ремонт приміщення)</t>
  </si>
  <si>
    <t>Кошти були спрямовані на:
- проведення коригування ПКД по об’єкту «Реконструкція з добудовою ЗОШ №1 по вул.Малиновського,74 в м. Буча»;
- проведення коригування кошторисної частини ПКД по об’єкту «Реконструкція Бучанського НВК спеціалізована ЗОШ №2 по вул.Шевченка,14 в м. Буча»;
- розроблення ПКД по об’єкту «Реконструкція з добудовою трьох корпусів загальноосвітньої школи №1 1-111 ступенів по вул. Малиновського,74 в м. Буча Київської області коригування.</t>
  </si>
  <si>
    <t>Коригування ПКД по проекту "Реконструкція Бучанського навчально-виховного комплексу "Спеціалізована загальноосвітня школа І-ІІІ ступенів - загальноосвітня школа І-ІІІ ступенів" №2 по вул.Шевченка, 14а в м.Буча, Київської області. Коригування"</t>
  </si>
  <si>
    <t>Кошти виділені Бучанській районній державній (військовій) адміністрації на виконання програм освіти</t>
  </si>
  <si>
    <t>Кошти спрямовані на оплату послуг та придбання предметів довгострокового користування, в тому числі придбання укриття з монтажем та встановленням в  КЗ «Ворзельський ЗДО комбінованого типу №12 «Ластівка» Бучанської міської ради, на оплату за виготовлення проектно-кошторисної документації з капремонту будівель ДНЗ №2 «Горобинка», №4 «Пролісок», проведення комплексної експертизи робочих проектів з капітального ремонту ДНЗ №2 «Горобинка» та №4 «Пролісок».</t>
  </si>
  <si>
    <t>Кошти спрямовані на придбання предметів довгострокового користування, капітальний ремонт інших об’єктів, зокрема:
 -виготовлення ПКД капремонту щодо покращення енергозбереження будівель Мироцької гімназії №12 та Бабинецької ЗОШ №13, Здвижівська гімназія № 14 з дошкільним відділенням,
- на реконструкцію та реставрацію інших об’єктів (за рахунок інших джерел власних надходжень) в Бучанському ліцеї №3, 
- проведення комплексної експертизи робочих проектів по об’єктах з капремонту щодо покращення енергозбереження будівель КЗ «Мироцька гімназія №12», КЗ «Бабинецький заклад загальної середньої освіти I-III ступенів №13, КЗ «Здвижівська гімназія №14 (дошкільне відділення) (утеплення фасаду та заміна покриття даху).</t>
  </si>
  <si>
    <t>Будівництво освітніх установ та закладів</t>
  </si>
  <si>
    <t>Виконання заходів забезпечення надання послуги дошкільної освіти</t>
  </si>
  <si>
    <t>Виконання заходів забезпечення надання послуги загальної середньої освіти</t>
  </si>
  <si>
    <t>Розширення мережі закладів освіти</t>
  </si>
  <si>
    <t>Кошти спрямовані на  виплату стипендії від Бучанського міського голови – 521,7 тис. грн (кількість стипендіатів  35 осіб* 1 242,23грн (місяць)</t>
  </si>
  <si>
    <t xml:space="preserve">Кошти спрямовані на придбання нагороджувальної атрибутики – 22,1 тис. грн. </t>
  </si>
  <si>
    <t>Заходи та роботи з територіальної оборони</t>
  </si>
  <si>
    <t>Заходи придбання матеріалів та інвентарю</t>
  </si>
  <si>
    <t>23.1</t>
  </si>
  <si>
    <t>Передача міжбюджетного трансферту головному управлінню Національної поліції в київській області на матеріально-технічне забезпечення Бучанського районного управління поліції та поліцейських офіцерів Бучанської міської територіальної громади та Головному сервісному центрі МВС в особі регіонального сервісного центра ГСЦ МВС в Київській області (філія ГСЦ МВС) для придбання спеціалізованого легкового автомобіля для ТСЦ №3247 РСЦ ГСЦ МВС в Київській області</t>
  </si>
  <si>
    <t>Видатки проводяться по одержувачу бюджетних коштів КП «Бучатранссервіс»</t>
  </si>
  <si>
    <t>Кошти направлені на придбання та встановлення інформаційних табличок та розробку веб-сайту</t>
  </si>
  <si>
    <t xml:space="preserve">Інші заходи в галузі культури і мистецтва </t>
  </si>
  <si>
    <t>Будівництво установ та закладів культури</t>
  </si>
  <si>
    <t>Кошти витрачено на розроблення ПКД для реконструкції будівлі Бучанського центру  культури та мистецтв по вул. В.Ковальського,61-В в м. Буча Бучанського району Київської області з добудовою споруди цивільного захисту населення</t>
  </si>
  <si>
    <t>Забезпечено окремих груп населення:
- пільговий відпуск лікарських засобів  585 осіб;  
- медичними виробами 35 осіб.    
Здійснено 306 виїздів для встановлення факту смерті та додаткового обслуговування в неробочий час.</t>
  </si>
  <si>
    <t>Розроблено  детальний план територій (містобудівної документації)</t>
  </si>
  <si>
    <t>КПКВ</t>
  </si>
  <si>
    <t>0110150</t>
  </si>
  <si>
    <t>0112080</t>
  </si>
  <si>
    <t>0112111</t>
  </si>
  <si>
    <t>0112152</t>
  </si>
  <si>
    <t>0114082</t>
  </si>
  <si>
    <t>1014082</t>
  </si>
  <si>
    <t>1017324</t>
  </si>
  <si>
    <t>12.9</t>
  </si>
  <si>
    <t>0116030</t>
  </si>
  <si>
    <t>0118340</t>
  </si>
  <si>
    <t>0117691</t>
  </si>
  <si>
    <t>0116071</t>
  </si>
  <si>
    <t>0117130</t>
  </si>
  <si>
    <t>0117350</t>
  </si>
  <si>
    <t>0117461</t>
  </si>
  <si>
    <t>Утримання та розвиток автомобільних доріг та дорожньої інфраструктури за рахунок коштів місцевого бюджету (ЗФ)</t>
  </si>
  <si>
    <t>Утримання та розвиток автомобільних доріг та дорожньої інфраструктури за рахунок коштів місцевого бюджету (СФ)</t>
  </si>
  <si>
    <t>0119800</t>
  </si>
  <si>
    <t>0118110</t>
  </si>
  <si>
    <t>0618110</t>
  </si>
  <si>
    <t>0818110</t>
  </si>
  <si>
    <t>1018110</t>
  </si>
  <si>
    <t>1118110</t>
  </si>
  <si>
    <t>0118240</t>
  </si>
  <si>
    <t>119770</t>
  </si>
  <si>
    <t>0611010</t>
  </si>
  <si>
    <t>611010</t>
  </si>
  <si>
    <t>0617321</t>
  </si>
  <si>
    <t>0617381</t>
  </si>
  <si>
    <t>0619770</t>
  </si>
  <si>
    <t>0813031</t>
  </si>
  <si>
    <t>0813032</t>
  </si>
  <si>
    <t>0813033      0813035</t>
  </si>
  <si>
    <t>0813242</t>
  </si>
  <si>
    <t>0813123</t>
  </si>
  <si>
    <t>0813140</t>
  </si>
  <si>
    <t>813242</t>
  </si>
  <si>
    <t>1113133</t>
  </si>
  <si>
    <t>1115011</t>
  </si>
  <si>
    <t>1115012</t>
  </si>
  <si>
    <t>0117411</t>
  </si>
  <si>
    <t>0117670</t>
  </si>
  <si>
    <t>1017622</t>
  </si>
  <si>
    <t>Додаток</t>
  </si>
  <si>
    <t xml:space="preserve">до рішення Бучанської міської ради </t>
  </si>
  <si>
    <t>Звіт про виконання місцевих цільових програм Бучанської міської територіальної громади за 2023 рік</t>
  </si>
  <si>
    <t>(програми, які передбачають фінансування і фінансуються з місцевого бюджету)</t>
  </si>
  <si>
    <t xml:space="preserve">від 05.03.2024 року  № 4173-56-VIІІ </t>
  </si>
  <si>
    <t>Забезпечення спеціалізованою медичною послугою населення громади -700 осіб;
Покриття спеціалізованими медичними послугами денного стаціонару населення БМТГ - 1,21%;
Збереження кадрового потенціалу КНП «БКДЦ» - 22%; 
Зменшення рівня загострення хронічних захворювань у пацієнтів, які потребують спеціалізованої медичної допомоги в умовах денного стаціонару - 29%.</t>
  </si>
  <si>
    <t xml:space="preserve">Секретар ради                                                                                     </t>
  </si>
  <si>
    <t xml:space="preserve">  Тарас ШАПРАВСЬКИЙ </t>
  </si>
  <si>
    <t>Начальник відділу економічного розвитку та інвестицій</t>
  </si>
  <si>
    <t>Тетяна ЛІПІНСЬКА</t>
  </si>
  <si>
    <t xml:space="preserve">Проведено видатки  на утримання дорожньої служби, на відновлювальні роботи та експлуатаційне утримання автомобільних доріг громади: 
- Поточний ремонт та розмітка доріг. Гідроочищення зливної каналізації , ремонт дорожніх знаків;
- Нарахування та виплата заробітної плати працівникам дорожньої служби;
- Закупівля інструментів, господарського інвентаря, спец. одягу та фарби;
- Закупівля масла, розчинників, бензину;
- Техобслуговування техніки;
- Закупівля холодного асфальта.  </t>
  </si>
  <si>
    <t>Виконано ремонт медичного обладнання, профінансововано роботи з розроблення предпроектних пропозицій "Будівництво корпусу КНП "Бучанський консультативно-діагностичнй центр" Бучанської міської ради по вул. Польовій, 19 в м. Буча</t>
  </si>
  <si>
    <t>Завершено капітальний ремонт приміщення амбулаторії (утепення фасадів та заміна вікон) по вул. Європейська, №4-Д в сел. Ворзель Київської області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</si>
</sst>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7" x14ac:knownFonts="1">
    <font>
      <sz val="11"/>
      <color theme="1"/>
      <name val="Calibri"/>
      <family val="2"/>
      <scheme val="minor"/>
    </font>
    <font>
      <sz val="11"/>
      <color theme="1"/>
      <name val="Calibri"/>
      <family val="2"/>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2"/>
      <color theme="1"/>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6"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49" fontId="2" fillId="0" borderId="1" xfId="0" applyNumberFormat="1" applyFont="1" applyBorder="1" applyAlignment="1">
      <alignment vertical="center" wrapText="1"/>
    </xf>
    <xf numFmtId="49" fontId="2" fillId="0" borderId="0" xfId="0" applyNumberFormat="1" applyFont="1" applyAlignment="1">
      <alignment vertical="center" wrapText="1"/>
    </xf>
    <xf numFmtId="0" fontId="3" fillId="2" borderId="2" xfId="0" applyFont="1" applyFill="1" applyBorder="1" applyAlignment="1">
      <alignment horizontal="center" vertical="center" wrapText="1"/>
    </xf>
    <xf numFmtId="0" fontId="2" fillId="0" borderId="0" xfId="0" applyFont="1" applyAlignment="1">
      <alignment horizontal="left" vertical="center" wrapText="1" indent="1"/>
    </xf>
    <xf numFmtId="166"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2" borderId="6" xfId="0" applyFont="1" applyFill="1" applyBorder="1" applyAlignment="1">
      <alignment horizontal="center"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49" fontId="2" fillId="0" borderId="2" xfId="0" applyNumberFormat="1" applyFont="1" applyBorder="1" applyAlignment="1">
      <alignment vertical="top" wrapText="1"/>
    </xf>
    <xf numFmtId="0" fontId="2" fillId="0" borderId="5" xfId="0" applyFont="1" applyBorder="1" applyAlignment="1">
      <alignment horizontal="left" vertical="center" wrapText="1"/>
    </xf>
    <xf numFmtId="0" fontId="5" fillId="4" borderId="1" xfId="0" applyFont="1" applyFill="1" applyBorder="1" applyAlignment="1">
      <alignment horizontal="left" vertical="center" wrapText="1"/>
    </xf>
    <xf numFmtId="49" fontId="3" fillId="0" borderId="1" xfId="0" applyNumberFormat="1" applyFont="1" applyBorder="1" applyAlignment="1">
      <alignment horizontal="center" vertical="center" wrapText="1"/>
    </xf>
    <xf numFmtId="4" fontId="2" fillId="0" borderId="1" xfId="0" applyNumberFormat="1" applyFont="1" applyBorder="1" applyAlignment="1">
      <alignment horizontal="left" vertical="center" wrapText="1"/>
    </xf>
    <xf numFmtId="166" fontId="4" fillId="0" borderId="1" xfId="0"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49" fontId="2" fillId="0" borderId="0" xfId="0" applyNumberFormat="1" applyFont="1" applyAlignment="1">
      <alignment vertical="top" wrapText="1"/>
    </xf>
    <xf numFmtId="4" fontId="4" fillId="0" borderId="1" xfId="0" applyNumberFormat="1" applyFont="1" applyBorder="1" applyAlignment="1">
      <alignment horizontal="center" vertical="center" wrapText="1"/>
    </xf>
    <xf numFmtId="164" fontId="6" fillId="0" borderId="1" xfId="1"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4" fontId="6" fillId="0" borderId="1" xfId="0" applyNumberFormat="1" applyFont="1" applyBorder="1" applyAlignment="1">
      <alignment horizontal="center" vertical="center" wrapText="1"/>
    </xf>
    <xf numFmtId="166" fontId="6" fillId="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49" fontId="2" fillId="0" borderId="5" xfId="0" applyNumberFormat="1" applyFont="1" applyBorder="1" applyAlignment="1">
      <alignment vertical="center" wrapText="1"/>
    </xf>
    <xf numFmtId="0" fontId="2" fillId="0" borderId="5" xfId="0" applyFont="1" applyBorder="1" applyAlignment="1">
      <alignment horizontal="center" vertical="center" wrapText="1"/>
    </xf>
    <xf numFmtId="166" fontId="6" fillId="0" borderId="5" xfId="0" applyNumberFormat="1" applyFont="1" applyBorder="1" applyAlignment="1">
      <alignment horizontal="center" vertical="center" wrapText="1"/>
    </xf>
    <xf numFmtId="164" fontId="6" fillId="0" borderId="5" xfId="1" applyNumberFormat="1" applyFont="1" applyBorder="1" applyAlignment="1">
      <alignment horizontal="center" vertical="center" wrapText="1"/>
    </xf>
    <xf numFmtId="166" fontId="4" fillId="5" borderId="12" xfId="0" applyNumberFormat="1" applyFont="1" applyFill="1" applyBorder="1" applyAlignment="1">
      <alignment horizontal="center" vertical="center" wrapText="1"/>
    </xf>
    <xf numFmtId="164" fontId="4" fillId="5" borderId="12" xfId="1" applyNumberFormat="1" applyFont="1" applyFill="1" applyBorder="1" applyAlignment="1">
      <alignment horizontal="center" vertical="center" wrapText="1"/>
    </xf>
    <xf numFmtId="0" fontId="6" fillId="5" borderId="13" xfId="0" applyFont="1" applyFill="1" applyBorder="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166" fontId="4" fillId="0" borderId="9" xfId="0" applyNumberFormat="1" applyFont="1" applyBorder="1" applyAlignment="1">
      <alignment horizontal="center"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wrapText="1"/>
    </xf>
    <xf numFmtId="166" fontId="5" fillId="0" borderId="9"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5" fillId="0" borderId="9"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2" borderId="7" xfId="0" applyFont="1" applyFill="1" applyBorder="1" applyAlignment="1">
      <alignment horizontal="center"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4" fillId="5" borderId="11" xfId="0" applyNumberFormat="1" applyFont="1" applyFill="1" applyBorder="1" applyAlignment="1">
      <alignment horizontal="left" vertical="center" wrapText="1"/>
    </xf>
    <xf numFmtId="49" fontId="4" fillId="5" borderId="12" xfId="0" applyNumberFormat="1" applyFont="1" applyFill="1" applyBorder="1" applyAlignment="1">
      <alignment horizontal="left" vertical="center" wrapText="1"/>
    </xf>
  </cellXfs>
  <cellStyles count="2">
    <cellStyle name="Відсотковий" xfId="1" builtinId="5"/>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5"/>
  <sheetViews>
    <sheetView tabSelected="1" view="pageBreakPreview" topLeftCell="A101" zoomScale="42" zoomScaleNormal="80" zoomScaleSheetLayoutView="42" workbookViewId="0">
      <selection activeCell="H46" sqref="H46"/>
    </sheetView>
  </sheetViews>
  <sheetFormatPr defaultRowHeight="15" x14ac:dyDescent="0.25"/>
  <cols>
    <col min="1" max="1" width="6.28515625" style="4" customWidth="1"/>
    <col min="2" max="2" width="9.85546875" style="4" customWidth="1"/>
    <col min="3" max="3" width="32.7109375" style="2" customWidth="1"/>
    <col min="4" max="4" width="44" style="2" customWidth="1"/>
    <col min="5" max="5" width="14.28515625" style="2" customWidth="1"/>
    <col min="6" max="6" width="14.7109375" style="2" customWidth="1"/>
    <col min="7" max="7" width="10.28515625" style="2" customWidth="1"/>
    <col min="8" max="8" width="116.140625" style="2" customWidth="1"/>
    <col min="9" max="9" width="13.5703125" style="27" customWidth="1"/>
    <col min="10" max="19" width="9.140625" style="2"/>
  </cols>
  <sheetData>
    <row r="1" spans="1:10" x14ac:dyDescent="0.25">
      <c r="H1" s="45" t="s">
        <v>310</v>
      </c>
    </row>
    <row r="2" spans="1:10" x14ac:dyDescent="0.25">
      <c r="H2" s="46" t="s">
        <v>311</v>
      </c>
      <c r="I2"/>
      <c r="J2"/>
    </row>
    <row r="3" spans="1:10" x14ac:dyDescent="0.25">
      <c r="H3" s="46" t="s">
        <v>314</v>
      </c>
      <c r="I3"/>
      <c r="J3"/>
    </row>
    <row r="4" spans="1:10" ht="27.75" customHeight="1" x14ac:dyDescent="0.25">
      <c r="A4" s="53" t="s">
        <v>312</v>
      </c>
      <c r="B4" s="53"/>
      <c r="C4" s="53"/>
      <c r="D4" s="53"/>
      <c r="E4" s="53"/>
      <c r="F4" s="53"/>
      <c r="G4" s="53"/>
      <c r="H4" s="53"/>
      <c r="I4"/>
      <c r="J4"/>
    </row>
    <row r="5" spans="1:10" ht="21" customHeight="1" x14ac:dyDescent="0.25">
      <c r="A5" s="54" t="s">
        <v>313</v>
      </c>
      <c r="B5" s="54"/>
      <c r="C5" s="54"/>
      <c r="D5" s="54"/>
      <c r="E5" s="54"/>
      <c r="F5" s="54"/>
      <c r="G5" s="54"/>
      <c r="H5" s="54"/>
      <c r="I5"/>
      <c r="J5"/>
    </row>
    <row r="6" spans="1:10" ht="90" customHeight="1" x14ac:dyDescent="0.25">
      <c r="A6" s="22" t="s">
        <v>0</v>
      </c>
      <c r="B6" s="28" t="s">
        <v>266</v>
      </c>
      <c r="C6" s="16" t="s">
        <v>18</v>
      </c>
      <c r="D6" s="16" t="s">
        <v>16</v>
      </c>
      <c r="E6" s="16" t="s">
        <v>4</v>
      </c>
      <c r="F6" s="16" t="s">
        <v>3</v>
      </c>
      <c r="G6" s="16" t="s">
        <v>17</v>
      </c>
      <c r="H6" s="16" t="s">
        <v>1</v>
      </c>
    </row>
    <row r="7" spans="1:10" ht="20.25" customHeight="1" x14ac:dyDescent="0.25">
      <c r="A7" s="5">
        <v>1</v>
      </c>
      <c r="B7" s="55" t="s">
        <v>2</v>
      </c>
      <c r="C7" s="55"/>
      <c r="D7" s="55"/>
      <c r="E7" s="55"/>
      <c r="F7" s="55"/>
      <c r="G7" s="55"/>
      <c r="H7" s="56"/>
    </row>
    <row r="8" spans="1:10" ht="95.25" customHeight="1" x14ac:dyDescent="0.25">
      <c r="A8" s="10" t="s">
        <v>5</v>
      </c>
      <c r="B8" s="10" t="s">
        <v>267</v>
      </c>
      <c r="C8" s="11" t="s">
        <v>95</v>
      </c>
      <c r="D8" s="1" t="s">
        <v>96</v>
      </c>
      <c r="E8" s="32">
        <v>1470</v>
      </c>
      <c r="F8" s="32">
        <v>683.7</v>
      </c>
      <c r="G8" s="31">
        <f>F8/E8</f>
        <v>0.46510204081632656</v>
      </c>
      <c r="H8" s="9" t="s">
        <v>97</v>
      </c>
    </row>
    <row r="9" spans="1:10" ht="32.25" customHeight="1" x14ac:dyDescent="0.25">
      <c r="A9" s="5">
        <v>2</v>
      </c>
      <c r="B9" s="55" t="s">
        <v>6</v>
      </c>
      <c r="C9" s="55"/>
      <c r="D9" s="55"/>
      <c r="E9" s="55"/>
      <c r="F9" s="55"/>
      <c r="G9" s="55"/>
      <c r="H9" s="56"/>
    </row>
    <row r="10" spans="1:10" ht="252" customHeight="1" x14ac:dyDescent="0.25">
      <c r="A10" s="10" t="s">
        <v>7</v>
      </c>
      <c r="B10" s="10" t="s">
        <v>268</v>
      </c>
      <c r="C10" s="11" t="s">
        <v>9</v>
      </c>
      <c r="D10" s="1" t="s">
        <v>101</v>
      </c>
      <c r="E10" s="32">
        <v>3763.8</v>
      </c>
      <c r="F10" s="32">
        <v>2756.6</v>
      </c>
      <c r="G10" s="31">
        <f>F10/E10</f>
        <v>0.73239810829480834</v>
      </c>
      <c r="H10" s="23" t="s">
        <v>149</v>
      </c>
    </row>
    <row r="11" spans="1:10" ht="199.5" customHeight="1" x14ac:dyDescent="0.25">
      <c r="A11" s="10" t="s">
        <v>8</v>
      </c>
      <c r="B11" s="29" t="s">
        <v>268</v>
      </c>
      <c r="C11" s="11" t="s">
        <v>10</v>
      </c>
      <c r="D11" s="1" t="s">
        <v>100</v>
      </c>
      <c r="E11" s="32">
        <v>3225</v>
      </c>
      <c r="F11" s="32">
        <v>2622</v>
      </c>
      <c r="G11" s="31">
        <f>F11/E10</f>
        <v>0.69663637812848711</v>
      </c>
      <c r="H11" s="23" t="s">
        <v>321</v>
      </c>
    </row>
    <row r="12" spans="1:10" ht="15" customHeight="1" x14ac:dyDescent="0.25">
      <c r="A12" s="57" t="s">
        <v>98</v>
      </c>
      <c r="B12" s="58"/>
      <c r="C12" s="58"/>
      <c r="D12" s="59"/>
      <c r="E12" s="24">
        <f>E10+E11</f>
        <v>6988.8</v>
      </c>
      <c r="F12" s="24">
        <f>F10+F11</f>
        <v>5378.6</v>
      </c>
      <c r="G12" s="31">
        <f>F12/E12</f>
        <v>0.76960279304029311</v>
      </c>
      <c r="H12" s="1"/>
    </row>
    <row r="13" spans="1:10" ht="20.25" customHeight="1" x14ac:dyDescent="0.25">
      <c r="A13" s="5">
        <v>3</v>
      </c>
      <c r="B13" s="55" t="s">
        <v>11</v>
      </c>
      <c r="C13" s="55"/>
      <c r="D13" s="55"/>
      <c r="E13" s="55"/>
      <c r="F13" s="55"/>
      <c r="G13" s="55"/>
      <c r="H13" s="56"/>
    </row>
    <row r="14" spans="1:10" ht="242.25" customHeight="1" x14ac:dyDescent="0.25">
      <c r="A14" s="10" t="s">
        <v>12</v>
      </c>
      <c r="B14" s="29" t="s">
        <v>269</v>
      </c>
      <c r="C14" s="11" t="s">
        <v>9</v>
      </c>
      <c r="D14" s="1" t="s">
        <v>99</v>
      </c>
      <c r="E14" s="36">
        <v>5311.7</v>
      </c>
      <c r="F14" s="36">
        <v>4165.8999999999996</v>
      </c>
      <c r="G14" s="31">
        <f>F14/E14</f>
        <v>0.78428751623773929</v>
      </c>
      <c r="H14" s="9" t="s">
        <v>264</v>
      </c>
    </row>
    <row r="15" spans="1:10" ht="135.75" customHeight="1" x14ac:dyDescent="0.25">
      <c r="A15" s="10" t="s">
        <v>13</v>
      </c>
      <c r="B15" s="29" t="s">
        <v>269</v>
      </c>
      <c r="C15" s="11" t="s">
        <v>10</v>
      </c>
      <c r="D15" s="1" t="s">
        <v>322</v>
      </c>
      <c r="E15" s="32">
        <v>2744.9</v>
      </c>
      <c r="F15" s="32">
        <v>2744.9</v>
      </c>
      <c r="G15" s="31">
        <f t="shared" ref="G15:G16" si="0">F15/E15</f>
        <v>1</v>
      </c>
      <c r="H15" s="9" t="s">
        <v>150</v>
      </c>
    </row>
    <row r="16" spans="1:10" ht="15" customHeight="1" x14ac:dyDescent="0.25">
      <c r="A16" s="57" t="s">
        <v>98</v>
      </c>
      <c r="B16" s="58"/>
      <c r="C16" s="58"/>
      <c r="D16" s="59"/>
      <c r="E16" s="24">
        <f>SUM(E14:E15)</f>
        <v>8056.6</v>
      </c>
      <c r="F16" s="24">
        <f t="shared" ref="F16" si="1">SUM(F14:F15)</f>
        <v>6910.7999999999993</v>
      </c>
      <c r="G16" s="31">
        <f t="shared" si="0"/>
        <v>0.85778119802398023</v>
      </c>
      <c r="H16" s="1"/>
    </row>
    <row r="17" spans="1:8" ht="30" customHeight="1" x14ac:dyDescent="0.25">
      <c r="A17" s="5">
        <v>4</v>
      </c>
      <c r="B17" s="55" t="s">
        <v>14</v>
      </c>
      <c r="C17" s="55"/>
      <c r="D17" s="55"/>
      <c r="E17" s="55"/>
      <c r="F17" s="55"/>
      <c r="G17" s="55"/>
      <c r="H17" s="56"/>
    </row>
    <row r="18" spans="1:8" ht="302.25" customHeight="1" x14ac:dyDescent="0.25">
      <c r="A18" s="10" t="s">
        <v>15</v>
      </c>
      <c r="B18" s="10" t="s">
        <v>270</v>
      </c>
      <c r="C18" s="11" t="s">
        <v>151</v>
      </c>
      <c r="D18" s="1" t="s">
        <v>19</v>
      </c>
      <c r="E18" s="32">
        <v>750</v>
      </c>
      <c r="F18" s="32">
        <v>750</v>
      </c>
      <c r="G18" s="31">
        <f>F18/E18</f>
        <v>1</v>
      </c>
      <c r="H18" s="9" t="s">
        <v>315</v>
      </c>
    </row>
    <row r="19" spans="1:8" ht="18.75" x14ac:dyDescent="0.25">
      <c r="A19" s="5">
        <v>5</v>
      </c>
      <c r="B19" s="55" t="s">
        <v>20</v>
      </c>
      <c r="C19" s="55"/>
      <c r="D19" s="55"/>
      <c r="E19" s="55"/>
      <c r="F19" s="55"/>
      <c r="G19" s="55"/>
      <c r="H19" s="56"/>
    </row>
    <row r="20" spans="1:8" ht="135.75" customHeight="1" x14ac:dyDescent="0.25">
      <c r="A20" s="10" t="s">
        <v>21</v>
      </c>
      <c r="B20" s="10" t="s">
        <v>271</v>
      </c>
      <c r="C20" s="11" t="s">
        <v>160</v>
      </c>
      <c r="D20" s="1" t="s">
        <v>159</v>
      </c>
      <c r="E20" s="32">
        <v>3626.7</v>
      </c>
      <c r="F20" s="32">
        <v>2676.1</v>
      </c>
      <c r="G20" s="31">
        <f>F20/E20</f>
        <v>0.73788843852538122</v>
      </c>
      <c r="H20" s="9" t="s">
        <v>93</v>
      </c>
    </row>
    <row r="21" spans="1:8" ht="60" x14ac:dyDescent="0.25">
      <c r="A21" s="10" t="s">
        <v>23</v>
      </c>
      <c r="B21" s="10" t="s">
        <v>272</v>
      </c>
      <c r="C21" s="11" t="s">
        <v>261</v>
      </c>
      <c r="D21" s="1" t="s">
        <v>22</v>
      </c>
      <c r="E21" s="32">
        <v>2095</v>
      </c>
      <c r="F21" s="32">
        <v>2003.7</v>
      </c>
      <c r="G21" s="31">
        <f>F21/E21</f>
        <v>0.95642004773269695</v>
      </c>
      <c r="H21" s="9" t="s">
        <v>161</v>
      </c>
    </row>
    <row r="22" spans="1:8" ht="30" x14ac:dyDescent="0.25">
      <c r="A22" s="10" t="s">
        <v>92</v>
      </c>
      <c r="B22" s="10" t="s">
        <v>273</v>
      </c>
      <c r="C22" s="11" t="s">
        <v>262</v>
      </c>
      <c r="D22" s="1" t="s">
        <v>24</v>
      </c>
      <c r="E22" s="32">
        <v>402.7</v>
      </c>
      <c r="F22" s="32">
        <v>376.6</v>
      </c>
      <c r="G22" s="31">
        <f t="shared" ref="G22:G23" si="2">F22/E22</f>
        <v>0.93518748447976174</v>
      </c>
      <c r="H22" s="9" t="s">
        <v>263</v>
      </c>
    </row>
    <row r="23" spans="1:8" ht="15" customHeight="1" x14ac:dyDescent="0.25">
      <c r="A23" s="57" t="s">
        <v>98</v>
      </c>
      <c r="B23" s="58"/>
      <c r="C23" s="58"/>
      <c r="D23" s="59"/>
      <c r="E23" s="24">
        <f>E21+E22+E20</f>
        <v>6124.4</v>
      </c>
      <c r="F23" s="24">
        <f>F21+F22+F20</f>
        <v>5056.3999999999996</v>
      </c>
      <c r="G23" s="25">
        <f t="shared" si="2"/>
        <v>0.82561557050486578</v>
      </c>
      <c r="H23" s="1"/>
    </row>
    <row r="24" spans="1:8" ht="18.75" x14ac:dyDescent="0.25">
      <c r="A24" s="12">
        <v>6</v>
      </c>
      <c r="B24" s="60" t="s">
        <v>25</v>
      </c>
      <c r="C24" s="60"/>
      <c r="D24" s="60"/>
      <c r="E24" s="55"/>
      <c r="F24" s="55"/>
      <c r="G24" s="55"/>
      <c r="H24" s="56"/>
    </row>
    <row r="25" spans="1:8" ht="45" x14ac:dyDescent="0.25">
      <c r="A25" s="3" t="s">
        <v>26</v>
      </c>
      <c r="B25" s="10" t="s">
        <v>275</v>
      </c>
      <c r="C25" s="11" t="s">
        <v>153</v>
      </c>
      <c r="D25" s="1" t="s">
        <v>155</v>
      </c>
      <c r="E25" s="35">
        <v>8500</v>
      </c>
      <c r="F25" s="35">
        <v>8095.4</v>
      </c>
      <c r="G25" s="31">
        <f>F25/E25</f>
        <v>0.95239999999999991</v>
      </c>
      <c r="H25" s="20" t="s">
        <v>27</v>
      </c>
    </row>
    <row r="26" spans="1:8" ht="30" x14ac:dyDescent="0.25">
      <c r="A26" s="3" t="s">
        <v>152</v>
      </c>
      <c r="B26" s="10" t="s">
        <v>276</v>
      </c>
      <c r="C26" s="11" t="s">
        <v>154</v>
      </c>
      <c r="D26" s="1" t="s">
        <v>157</v>
      </c>
      <c r="E26" s="35">
        <v>70</v>
      </c>
      <c r="F26" s="35">
        <v>9</v>
      </c>
      <c r="G26" s="31">
        <f>F26/E26</f>
        <v>0.12857142857142856</v>
      </c>
      <c r="H26" s="20" t="s">
        <v>158</v>
      </c>
    </row>
    <row r="27" spans="1:8" ht="18.75" x14ac:dyDescent="0.25">
      <c r="A27" s="61" t="s">
        <v>156</v>
      </c>
      <c r="B27" s="62"/>
      <c r="C27" s="62"/>
      <c r="D27" s="63"/>
      <c r="E27" s="30">
        <f>SUM(E25:E26)</f>
        <v>8570</v>
      </c>
      <c r="F27" s="30">
        <f>SUM(F25:F26)</f>
        <v>8104.4</v>
      </c>
      <c r="G27" s="25">
        <f>F27/E27</f>
        <v>0.94567094515752625</v>
      </c>
      <c r="H27" s="1"/>
    </row>
    <row r="28" spans="1:8" ht="18.75" x14ac:dyDescent="0.25">
      <c r="A28" s="5" t="s">
        <v>28</v>
      </c>
      <c r="B28" s="55" t="s">
        <v>30</v>
      </c>
      <c r="C28" s="55"/>
      <c r="D28" s="55"/>
      <c r="E28" s="55"/>
      <c r="F28" s="55"/>
      <c r="G28" s="55"/>
      <c r="H28" s="56"/>
    </row>
    <row r="29" spans="1:8" ht="200.25" customHeight="1" x14ac:dyDescent="0.25">
      <c r="A29" s="10" t="s">
        <v>29</v>
      </c>
      <c r="B29" s="10" t="s">
        <v>275</v>
      </c>
      <c r="C29" s="11" t="s">
        <v>166</v>
      </c>
      <c r="D29" s="1" t="s">
        <v>162</v>
      </c>
      <c r="E29" s="32">
        <v>82043.899999999994</v>
      </c>
      <c r="F29" s="32">
        <v>67866.399999999994</v>
      </c>
      <c r="G29" s="31">
        <f>F29/E29</f>
        <v>0.82719617180558214</v>
      </c>
      <c r="H29" s="9" t="s">
        <v>163</v>
      </c>
    </row>
    <row r="30" spans="1:8" ht="206.25" customHeight="1" x14ac:dyDescent="0.25">
      <c r="A30" s="10" t="s">
        <v>31</v>
      </c>
      <c r="B30" s="10" t="s">
        <v>275</v>
      </c>
      <c r="C30" s="11" t="s">
        <v>166</v>
      </c>
      <c r="D30" s="1" t="s">
        <v>164</v>
      </c>
      <c r="E30" s="32">
        <v>13369.6</v>
      </c>
      <c r="F30" s="32">
        <v>10993.5</v>
      </c>
      <c r="G30" s="31">
        <f>F30/E30</f>
        <v>0.82227590952608898</v>
      </c>
      <c r="H30" s="9" t="s">
        <v>165</v>
      </c>
    </row>
    <row r="31" spans="1:8" ht="60" x14ac:dyDescent="0.25">
      <c r="A31" s="10" t="s">
        <v>32</v>
      </c>
      <c r="B31" s="10" t="s">
        <v>277</v>
      </c>
      <c r="C31" s="11" t="s">
        <v>169</v>
      </c>
      <c r="D31" s="1" t="s">
        <v>167</v>
      </c>
      <c r="E31" s="32">
        <v>8857.6</v>
      </c>
      <c r="F31" s="32">
        <v>2419.3000000000002</v>
      </c>
      <c r="G31" s="31">
        <f>F31/E31</f>
        <v>0.27313267702312138</v>
      </c>
      <c r="H31" s="9" t="s">
        <v>168</v>
      </c>
    </row>
    <row r="32" spans="1:8" ht="15" customHeight="1" x14ac:dyDescent="0.25">
      <c r="A32" s="57" t="s">
        <v>98</v>
      </c>
      <c r="B32" s="58"/>
      <c r="C32" s="58"/>
      <c r="D32" s="59"/>
      <c r="E32" s="24">
        <f>E29+E30+E31</f>
        <v>104271.1</v>
      </c>
      <c r="F32" s="24">
        <f>F29+F30+F31</f>
        <v>81279.199999999997</v>
      </c>
      <c r="G32" s="25">
        <f>F32/E32</f>
        <v>0.77949882565734885</v>
      </c>
      <c r="H32" s="1"/>
    </row>
    <row r="33" spans="1:8" ht="32.450000000000003" customHeight="1" x14ac:dyDescent="0.25">
      <c r="A33" s="5">
        <v>8</v>
      </c>
      <c r="B33" s="55" t="s">
        <v>33</v>
      </c>
      <c r="C33" s="55"/>
      <c r="D33" s="55"/>
      <c r="E33" s="55"/>
      <c r="F33" s="55"/>
      <c r="G33" s="55"/>
      <c r="H33" s="56"/>
    </row>
    <row r="34" spans="1:8" ht="120" x14ac:dyDescent="0.25">
      <c r="A34" s="10" t="s">
        <v>34</v>
      </c>
      <c r="B34" s="10" t="s">
        <v>278</v>
      </c>
      <c r="C34" s="11" t="s">
        <v>103</v>
      </c>
      <c r="D34" s="1" t="s">
        <v>171</v>
      </c>
      <c r="E34" s="32">
        <v>12800</v>
      </c>
      <c r="F34" s="32">
        <v>7919.2920000000004</v>
      </c>
      <c r="G34" s="31">
        <f>F34/E34</f>
        <v>0.61869468750000001</v>
      </c>
      <c r="H34" s="6" t="s">
        <v>172</v>
      </c>
    </row>
    <row r="35" spans="1:8" ht="19.899999999999999" customHeight="1" x14ac:dyDescent="0.25">
      <c r="A35" s="5">
        <v>9</v>
      </c>
      <c r="B35" s="55" t="s">
        <v>35</v>
      </c>
      <c r="C35" s="55"/>
      <c r="D35" s="55"/>
      <c r="E35" s="55"/>
      <c r="F35" s="55"/>
      <c r="G35" s="55"/>
      <c r="H35" s="56"/>
    </row>
    <row r="36" spans="1:8" ht="60" x14ac:dyDescent="0.25">
      <c r="A36" s="10" t="s">
        <v>36</v>
      </c>
      <c r="B36" s="10" t="s">
        <v>279</v>
      </c>
      <c r="C36" s="11" t="s">
        <v>170</v>
      </c>
      <c r="D36" s="2" t="s">
        <v>173</v>
      </c>
      <c r="E36" s="34">
        <v>1198</v>
      </c>
      <c r="F36" s="26">
        <v>781.4</v>
      </c>
      <c r="G36" s="31">
        <f>F36/E36</f>
        <v>0.65225375626043403</v>
      </c>
      <c r="H36" s="9" t="s">
        <v>37</v>
      </c>
    </row>
    <row r="37" spans="1:8" ht="38.25" customHeight="1" x14ac:dyDescent="0.25">
      <c r="A37" s="5">
        <v>10</v>
      </c>
      <c r="B37" s="55" t="s">
        <v>38</v>
      </c>
      <c r="C37" s="55"/>
      <c r="D37" s="55"/>
      <c r="E37" s="55"/>
      <c r="F37" s="55"/>
      <c r="G37" s="55"/>
      <c r="H37" s="56"/>
    </row>
    <row r="38" spans="1:8" ht="45" x14ac:dyDescent="0.25">
      <c r="A38" s="10" t="s">
        <v>39</v>
      </c>
      <c r="B38" s="10" t="s">
        <v>280</v>
      </c>
      <c r="C38" s="11" t="s">
        <v>174</v>
      </c>
      <c r="D38" s="1" t="s">
        <v>175</v>
      </c>
      <c r="E38" s="33">
        <v>350</v>
      </c>
      <c r="F38" s="33">
        <v>175</v>
      </c>
      <c r="G38" s="31">
        <f>F38/E38</f>
        <v>0.5</v>
      </c>
      <c r="H38" s="9" t="s">
        <v>265</v>
      </c>
    </row>
    <row r="39" spans="1:8" ht="14.45" customHeight="1" x14ac:dyDescent="0.25">
      <c r="A39" s="5">
        <v>11</v>
      </c>
      <c r="B39" s="55" t="s">
        <v>40</v>
      </c>
      <c r="C39" s="55"/>
      <c r="D39" s="55"/>
      <c r="E39" s="55"/>
      <c r="F39" s="55"/>
      <c r="G39" s="55"/>
      <c r="H39" s="56"/>
    </row>
    <row r="40" spans="1:8" ht="156" customHeight="1" x14ac:dyDescent="0.25">
      <c r="A40" s="10" t="s">
        <v>41</v>
      </c>
      <c r="B40" s="10" t="s">
        <v>281</v>
      </c>
      <c r="C40" s="11" t="s">
        <v>282</v>
      </c>
      <c r="D40" s="1" t="s">
        <v>178</v>
      </c>
      <c r="E40" s="32">
        <v>34088.6</v>
      </c>
      <c r="F40" s="32">
        <v>30752.400000000001</v>
      </c>
      <c r="G40" s="31">
        <f>F40/E40</f>
        <v>0.90213150437389633</v>
      </c>
      <c r="H40" s="9" t="s">
        <v>320</v>
      </c>
    </row>
    <row r="41" spans="1:8" ht="60" x14ac:dyDescent="0.25">
      <c r="A41" s="10" t="s">
        <v>42</v>
      </c>
      <c r="B41" s="10" t="s">
        <v>281</v>
      </c>
      <c r="C41" s="11" t="s">
        <v>283</v>
      </c>
      <c r="D41" s="1" t="s">
        <v>176</v>
      </c>
      <c r="E41" s="32">
        <v>12614.3</v>
      </c>
      <c r="F41" s="32">
        <v>10357</v>
      </c>
      <c r="G41" s="31">
        <f>F41/E41</f>
        <v>0.82105229778901723</v>
      </c>
      <c r="H41" s="9" t="s">
        <v>177</v>
      </c>
    </row>
    <row r="42" spans="1:8" ht="18.75" x14ac:dyDescent="0.25">
      <c r="A42" s="57" t="s">
        <v>156</v>
      </c>
      <c r="B42" s="58"/>
      <c r="C42" s="58"/>
      <c r="D42" s="59"/>
      <c r="E42" s="30">
        <f>E40+E41</f>
        <v>46702.899999999994</v>
      </c>
      <c r="F42" s="30">
        <f>F40+F41</f>
        <v>41109.4</v>
      </c>
      <c r="G42" s="31">
        <f>F42/E42</f>
        <v>0.88023227679651594</v>
      </c>
      <c r="H42" s="1"/>
    </row>
    <row r="43" spans="1:8" ht="36" customHeight="1" x14ac:dyDescent="0.25">
      <c r="A43" s="5">
        <v>12</v>
      </c>
      <c r="B43" s="55" t="s">
        <v>43</v>
      </c>
      <c r="C43" s="55"/>
      <c r="D43" s="55"/>
      <c r="E43" s="55"/>
      <c r="F43" s="55"/>
      <c r="G43" s="55"/>
      <c r="H43" s="56"/>
    </row>
    <row r="44" spans="1:8" ht="36" customHeight="1" x14ac:dyDescent="0.25">
      <c r="A44" s="64" t="s">
        <v>191</v>
      </c>
      <c r="B44" s="65"/>
      <c r="C44" s="65"/>
      <c r="D44" s="65"/>
      <c r="E44" s="65"/>
      <c r="F44" s="65"/>
      <c r="G44" s="65"/>
      <c r="H44" s="66"/>
    </row>
    <row r="45" spans="1:8" ht="314.25" customHeight="1" x14ac:dyDescent="0.25">
      <c r="A45" s="10" t="s">
        <v>44</v>
      </c>
      <c r="B45" s="10" t="s">
        <v>285</v>
      </c>
      <c r="C45" s="11" t="s">
        <v>190</v>
      </c>
      <c r="D45" s="1" t="s">
        <v>186</v>
      </c>
      <c r="E45" s="32">
        <v>251527.2</v>
      </c>
      <c r="F45" s="32">
        <v>243218.4</v>
      </c>
      <c r="G45" s="31">
        <f>F45/E45</f>
        <v>0.9669665944677156</v>
      </c>
      <c r="H45" s="9" t="s">
        <v>179</v>
      </c>
    </row>
    <row r="46" spans="1:8" ht="408.75" customHeight="1" x14ac:dyDescent="0.25">
      <c r="A46" s="10" t="s">
        <v>45</v>
      </c>
      <c r="B46" s="10" t="s">
        <v>285</v>
      </c>
      <c r="C46" s="11" t="s">
        <v>189</v>
      </c>
      <c r="D46" s="1" t="s">
        <v>185</v>
      </c>
      <c r="E46" s="32">
        <v>110581.9</v>
      </c>
      <c r="F46" s="32">
        <v>96115.5</v>
      </c>
      <c r="G46" s="31">
        <f>F46/E46</f>
        <v>0.86917931415539074</v>
      </c>
      <c r="H46" s="9" t="s">
        <v>187</v>
      </c>
    </row>
    <row r="47" spans="1:8" ht="60" x14ac:dyDescent="0.25">
      <c r="A47" s="10" t="s">
        <v>188</v>
      </c>
      <c r="B47" s="10" t="s">
        <v>284</v>
      </c>
      <c r="C47" s="11" t="s">
        <v>189</v>
      </c>
      <c r="D47" s="1" t="s">
        <v>210</v>
      </c>
      <c r="E47" s="32">
        <v>900</v>
      </c>
      <c r="F47" s="32">
        <v>878.1</v>
      </c>
      <c r="G47" s="31">
        <f>F47/E47</f>
        <v>0.97566666666666668</v>
      </c>
      <c r="H47" s="9" t="s">
        <v>243</v>
      </c>
    </row>
    <row r="48" spans="1:8" ht="28.5" x14ac:dyDescent="0.25">
      <c r="A48" s="3"/>
      <c r="B48" s="3"/>
      <c r="C48" s="14" t="s">
        <v>184</v>
      </c>
      <c r="D48" s="1"/>
      <c r="E48" s="24">
        <f>SUM(E45:E47)</f>
        <v>363009.1</v>
      </c>
      <c r="F48" s="24">
        <f>SUM(F45:F47)</f>
        <v>340212</v>
      </c>
      <c r="G48" s="25">
        <f>F48/E48</f>
        <v>0.93719964595928873</v>
      </c>
      <c r="H48" s="15"/>
    </row>
    <row r="49" spans="1:8" ht="18.75" x14ac:dyDescent="0.25">
      <c r="A49" s="67" t="s">
        <v>192</v>
      </c>
      <c r="B49" s="68"/>
      <c r="C49" s="68"/>
      <c r="D49" s="68"/>
      <c r="E49" s="68"/>
      <c r="F49" s="68"/>
      <c r="G49" s="68"/>
      <c r="H49" s="69"/>
    </row>
    <row r="50" spans="1:8" ht="345" x14ac:dyDescent="0.25">
      <c r="A50" s="10" t="s">
        <v>46</v>
      </c>
      <c r="B50" s="10" t="s">
        <v>286</v>
      </c>
      <c r="C50" s="11" t="s">
        <v>190</v>
      </c>
      <c r="D50" s="1" t="s">
        <v>203</v>
      </c>
      <c r="E50" s="32">
        <f>15711.9</f>
        <v>15711.9</v>
      </c>
      <c r="F50" s="32">
        <v>15711.7</v>
      </c>
      <c r="G50" s="31">
        <f>F50/E50</f>
        <v>0.99998727079474803</v>
      </c>
      <c r="H50" s="13" t="s">
        <v>180</v>
      </c>
    </row>
    <row r="51" spans="1:8" ht="271.5" customHeight="1" x14ac:dyDescent="0.25">
      <c r="A51" s="10" t="s">
        <v>47</v>
      </c>
      <c r="B51" s="10" t="s">
        <v>286</v>
      </c>
      <c r="C51" s="11" t="s">
        <v>190</v>
      </c>
      <c r="D51" s="1" t="s">
        <v>202</v>
      </c>
      <c r="E51" s="32">
        <v>3406.9</v>
      </c>
      <c r="F51" s="32">
        <v>3370</v>
      </c>
      <c r="G51" s="31">
        <f>F51/E51</f>
        <v>0.98916903930259181</v>
      </c>
      <c r="H51" s="9" t="s">
        <v>181</v>
      </c>
    </row>
    <row r="52" spans="1:8" ht="28.5" x14ac:dyDescent="0.25">
      <c r="A52" s="3"/>
      <c r="B52" s="10"/>
      <c r="C52" s="14" t="s">
        <v>184</v>
      </c>
      <c r="D52" s="1"/>
      <c r="E52" s="24">
        <f>SUM(E50:E51)</f>
        <v>19118.8</v>
      </c>
      <c r="F52" s="24">
        <f>SUM(F50:F51)</f>
        <v>19081.7</v>
      </c>
      <c r="G52" s="31">
        <f>F52/E52</f>
        <v>0.99805950164236257</v>
      </c>
      <c r="H52" s="9"/>
    </row>
    <row r="53" spans="1:8" ht="18.75" x14ac:dyDescent="0.25">
      <c r="A53" s="67" t="s">
        <v>193</v>
      </c>
      <c r="B53" s="68"/>
      <c r="C53" s="68"/>
      <c r="D53" s="68"/>
      <c r="E53" s="68"/>
      <c r="F53" s="68"/>
      <c r="G53" s="68"/>
      <c r="H53" s="69"/>
    </row>
    <row r="54" spans="1:8" ht="90" x14ac:dyDescent="0.25">
      <c r="A54" s="10" t="s">
        <v>48</v>
      </c>
      <c r="B54" s="10" t="s">
        <v>287</v>
      </c>
      <c r="C54" s="11" t="s">
        <v>190</v>
      </c>
      <c r="D54" s="1" t="s">
        <v>201</v>
      </c>
      <c r="E54" s="32">
        <v>759.2</v>
      </c>
      <c r="F54" s="32">
        <v>601.29999999999995</v>
      </c>
      <c r="G54" s="31">
        <f t="shared" ref="G54:G63" si="3">F54/E54</f>
        <v>0.79201791359325591</v>
      </c>
      <c r="H54" s="9" t="s">
        <v>182</v>
      </c>
    </row>
    <row r="55" spans="1:8" ht="28.5" x14ac:dyDescent="0.25">
      <c r="A55" s="3"/>
      <c r="B55" s="3"/>
      <c r="C55" s="14" t="s">
        <v>184</v>
      </c>
      <c r="D55" s="1"/>
      <c r="E55" s="24">
        <f>SUM(E54:E54)</f>
        <v>759.2</v>
      </c>
      <c r="F55" s="24">
        <f>SUM(F54:F54)</f>
        <v>601.29999999999995</v>
      </c>
      <c r="G55" s="31">
        <f t="shared" si="3"/>
        <v>0.79201791359325591</v>
      </c>
      <c r="H55" s="9"/>
    </row>
    <row r="56" spans="1:8" ht="14.45" customHeight="1" x14ac:dyDescent="0.25">
      <c r="A56" s="67" t="s">
        <v>194</v>
      </c>
      <c r="B56" s="68"/>
      <c r="C56" s="68"/>
      <c r="D56" s="68"/>
      <c r="E56" s="68"/>
      <c r="F56" s="68"/>
      <c r="G56" s="68"/>
      <c r="H56" s="69"/>
    </row>
    <row r="57" spans="1:8" ht="75" x14ac:dyDescent="0.25">
      <c r="A57" s="10" t="s">
        <v>49</v>
      </c>
      <c r="B57" s="10" t="s">
        <v>288</v>
      </c>
      <c r="C57" s="11" t="s">
        <v>190</v>
      </c>
      <c r="D57" s="1" t="s">
        <v>200</v>
      </c>
      <c r="E57" s="32">
        <v>1258.5</v>
      </c>
      <c r="F57" s="32">
        <v>1094</v>
      </c>
      <c r="G57" s="31">
        <f t="shared" si="3"/>
        <v>0.86928883591577277</v>
      </c>
      <c r="H57" s="9" t="s">
        <v>183</v>
      </c>
    </row>
    <row r="58" spans="1:8" ht="120" x14ac:dyDescent="0.25">
      <c r="A58" s="10" t="s">
        <v>195</v>
      </c>
      <c r="B58" s="10" t="s">
        <v>288</v>
      </c>
      <c r="C58" s="11" t="s">
        <v>189</v>
      </c>
      <c r="D58" s="1" t="s">
        <v>199</v>
      </c>
      <c r="E58" s="32">
        <v>6069.2</v>
      </c>
      <c r="F58" s="32">
        <v>5477.6</v>
      </c>
      <c r="G58" s="31">
        <f t="shared" si="3"/>
        <v>0.90252422065511118</v>
      </c>
      <c r="H58" s="9" t="s">
        <v>242</v>
      </c>
    </row>
    <row r="59" spans="1:8" ht="28.5" x14ac:dyDescent="0.25">
      <c r="A59" s="3"/>
      <c r="B59" s="3"/>
      <c r="C59" s="14" t="s">
        <v>184</v>
      </c>
      <c r="D59" s="16"/>
      <c r="E59" s="24">
        <f>SUM(E57:E58)</f>
        <v>7327.7</v>
      </c>
      <c r="F59" s="24">
        <f>SUM(F57:F58)</f>
        <v>6571.6</v>
      </c>
      <c r="G59" s="25">
        <f t="shared" si="3"/>
        <v>0.89681619061915752</v>
      </c>
      <c r="H59" s="9"/>
    </row>
    <row r="60" spans="1:8" x14ac:dyDescent="0.25">
      <c r="A60" s="67" t="s">
        <v>196</v>
      </c>
      <c r="B60" s="70"/>
      <c r="C60" s="70"/>
      <c r="D60" s="70"/>
      <c r="E60" s="70"/>
      <c r="F60" s="70"/>
      <c r="G60" s="70"/>
      <c r="H60" s="71"/>
    </row>
    <row r="61" spans="1:8" ht="60" x14ac:dyDescent="0.25">
      <c r="A61" s="10" t="s">
        <v>274</v>
      </c>
      <c r="B61" s="10" t="s">
        <v>289</v>
      </c>
      <c r="C61" s="11" t="s">
        <v>189</v>
      </c>
      <c r="D61" s="1" t="s">
        <v>198</v>
      </c>
      <c r="E61" s="32">
        <v>325.8</v>
      </c>
      <c r="F61" s="32">
        <v>325.8</v>
      </c>
      <c r="G61" s="31">
        <f t="shared" si="3"/>
        <v>1</v>
      </c>
      <c r="H61" s="9" t="s">
        <v>197</v>
      </c>
    </row>
    <row r="62" spans="1:8" ht="28.5" x14ac:dyDescent="0.25">
      <c r="A62" s="3"/>
      <c r="B62" s="3"/>
      <c r="C62" s="14" t="s">
        <v>184</v>
      </c>
      <c r="D62" s="1"/>
      <c r="E62" s="24">
        <f>SUM(E61)</f>
        <v>325.8</v>
      </c>
      <c r="F62" s="24">
        <f>SUM(F61)</f>
        <v>325.8</v>
      </c>
      <c r="G62" s="25">
        <f t="shared" si="3"/>
        <v>1</v>
      </c>
      <c r="H62" s="1"/>
    </row>
    <row r="63" spans="1:8" ht="18.75" x14ac:dyDescent="0.25">
      <c r="A63" s="57" t="s">
        <v>204</v>
      </c>
      <c r="B63" s="58"/>
      <c r="C63" s="58"/>
      <c r="D63" s="59"/>
      <c r="E63" s="30">
        <f>E62+E59+E55+E52+E48</f>
        <v>390540.6</v>
      </c>
      <c r="F63" s="30">
        <f>F62+F59+F55+F52+F48</f>
        <v>366792.4</v>
      </c>
      <c r="G63" s="31">
        <f t="shared" si="3"/>
        <v>0.93919146946565879</v>
      </c>
      <c r="H63" s="1"/>
    </row>
    <row r="64" spans="1:8" ht="18.75" x14ac:dyDescent="0.25">
      <c r="A64" s="5">
        <v>13</v>
      </c>
      <c r="B64" s="55" t="s">
        <v>50</v>
      </c>
      <c r="C64" s="55"/>
      <c r="D64" s="55"/>
      <c r="E64" s="55"/>
      <c r="F64" s="55"/>
      <c r="G64" s="55"/>
      <c r="H64" s="56"/>
    </row>
    <row r="65" spans="1:8" ht="30" x14ac:dyDescent="0.25">
      <c r="A65" s="10" t="s">
        <v>51</v>
      </c>
      <c r="B65" s="10" t="s">
        <v>290</v>
      </c>
      <c r="C65" s="17" t="s">
        <v>206</v>
      </c>
      <c r="D65" s="1" t="s">
        <v>216</v>
      </c>
      <c r="E65" s="32">
        <v>5519.6</v>
      </c>
      <c r="F65" s="32">
        <v>4874.3</v>
      </c>
      <c r="G65" s="31">
        <f t="shared" ref="G65:G82" si="4">F65/E65</f>
        <v>0.8830893543010363</v>
      </c>
      <c r="H65" s="9" t="s">
        <v>205</v>
      </c>
    </row>
    <row r="66" spans="1:8" ht="40.5" customHeight="1" x14ac:dyDescent="0.25">
      <c r="A66" s="10" t="s">
        <v>52</v>
      </c>
      <c r="B66" s="10" t="s">
        <v>290</v>
      </c>
      <c r="C66" s="17" t="s">
        <v>207</v>
      </c>
      <c r="D66" s="1" t="s">
        <v>209</v>
      </c>
      <c r="E66" s="32">
        <v>1610</v>
      </c>
      <c r="F66" s="32">
        <v>1376.6</v>
      </c>
      <c r="G66" s="31">
        <f t="shared" si="4"/>
        <v>0.85503105590062101</v>
      </c>
      <c r="H66" s="9" t="s">
        <v>211</v>
      </c>
    </row>
    <row r="67" spans="1:8" ht="54" customHeight="1" x14ac:dyDescent="0.25">
      <c r="A67" s="10" t="s">
        <v>53</v>
      </c>
      <c r="B67" s="10" t="s">
        <v>284</v>
      </c>
      <c r="C67" s="17" t="s">
        <v>210</v>
      </c>
      <c r="D67" s="1" t="s">
        <v>212</v>
      </c>
      <c r="E67" s="32">
        <v>300</v>
      </c>
      <c r="F67" s="32">
        <v>300</v>
      </c>
      <c r="G67" s="31">
        <f t="shared" si="4"/>
        <v>1</v>
      </c>
      <c r="H67" s="9" t="s">
        <v>212</v>
      </c>
    </row>
    <row r="68" spans="1:8" ht="54" customHeight="1" x14ac:dyDescent="0.25">
      <c r="A68" s="10" t="s">
        <v>54</v>
      </c>
      <c r="B68" s="10" t="s">
        <v>291</v>
      </c>
      <c r="C68" s="17" t="s">
        <v>213</v>
      </c>
      <c r="D68" s="1" t="s">
        <v>214</v>
      </c>
      <c r="E68" s="32">
        <v>1300</v>
      </c>
      <c r="F68" s="32">
        <v>1300</v>
      </c>
      <c r="G68" s="31">
        <f t="shared" si="4"/>
        <v>1</v>
      </c>
      <c r="H68" s="9" t="s">
        <v>215</v>
      </c>
    </row>
    <row r="69" spans="1:8" ht="15" customHeight="1" x14ac:dyDescent="0.25">
      <c r="A69" s="57" t="s">
        <v>156</v>
      </c>
      <c r="B69" s="58"/>
      <c r="C69" s="58"/>
      <c r="D69" s="59"/>
      <c r="E69" s="30">
        <f>SUM(E65:E68)</f>
        <v>8729.6</v>
      </c>
      <c r="F69" s="30">
        <f t="shared" ref="F69" si="5">SUM(F65:F68)</f>
        <v>7850.9</v>
      </c>
      <c r="G69" s="25">
        <f t="shared" si="4"/>
        <v>0.89934246700879761</v>
      </c>
      <c r="H69" s="1"/>
    </row>
    <row r="70" spans="1:8" ht="18.75" x14ac:dyDescent="0.25">
      <c r="A70" s="5">
        <v>14</v>
      </c>
      <c r="B70" s="55" t="s">
        <v>55</v>
      </c>
      <c r="C70" s="55"/>
      <c r="D70" s="55"/>
      <c r="E70" s="55"/>
      <c r="F70" s="55"/>
      <c r="G70" s="55"/>
      <c r="H70" s="56"/>
    </row>
    <row r="71" spans="1:8" ht="30" x14ac:dyDescent="0.25">
      <c r="A71" s="10" t="s">
        <v>57</v>
      </c>
      <c r="B71" s="10" t="s">
        <v>290</v>
      </c>
      <c r="C71" s="17" t="s">
        <v>206</v>
      </c>
      <c r="D71" s="1" t="s">
        <v>218</v>
      </c>
      <c r="E71" s="32">
        <v>1133.4000000000001</v>
      </c>
      <c r="F71" s="32">
        <v>518.79999999999995</v>
      </c>
      <c r="G71" s="31">
        <f t="shared" si="4"/>
        <v>0.45773778013058047</v>
      </c>
      <c r="H71" s="17" t="s">
        <v>217</v>
      </c>
    </row>
    <row r="72" spans="1:8" ht="30" x14ac:dyDescent="0.25">
      <c r="A72" s="10" t="s">
        <v>57</v>
      </c>
      <c r="B72" s="10" t="s">
        <v>290</v>
      </c>
      <c r="C72" s="17" t="s">
        <v>207</v>
      </c>
      <c r="D72" s="1" t="s">
        <v>209</v>
      </c>
      <c r="E72" s="32">
        <v>7544.8</v>
      </c>
      <c r="F72" s="32">
        <v>7098.3</v>
      </c>
      <c r="G72" s="31">
        <f t="shared" si="4"/>
        <v>0.94082016753260522</v>
      </c>
      <c r="H72" s="9" t="s">
        <v>208</v>
      </c>
    </row>
    <row r="73" spans="1:8" ht="60" x14ac:dyDescent="0.25">
      <c r="A73" s="10" t="s">
        <v>58</v>
      </c>
      <c r="B73" s="10" t="s">
        <v>284</v>
      </c>
      <c r="C73" s="17" t="s">
        <v>219</v>
      </c>
      <c r="D73" s="1" t="s">
        <v>221</v>
      </c>
      <c r="E73" s="32">
        <v>256</v>
      </c>
      <c r="F73" s="32">
        <v>0</v>
      </c>
      <c r="G73" s="31">
        <f t="shared" si="4"/>
        <v>0</v>
      </c>
      <c r="H73" s="9" t="s">
        <v>222</v>
      </c>
    </row>
    <row r="74" spans="1:8" ht="60" x14ac:dyDescent="0.25">
      <c r="A74" s="10" t="s">
        <v>59</v>
      </c>
      <c r="B74" s="10" t="s">
        <v>284</v>
      </c>
      <c r="C74" s="17" t="s">
        <v>220</v>
      </c>
      <c r="D74" s="1" t="s">
        <v>221</v>
      </c>
      <c r="E74" s="32">
        <v>17387.3</v>
      </c>
      <c r="F74" s="37">
        <v>16344.2</v>
      </c>
      <c r="G74" s="31">
        <f t="shared" si="4"/>
        <v>0.94000793682745465</v>
      </c>
      <c r="H74" s="9" t="s">
        <v>223</v>
      </c>
    </row>
    <row r="75" spans="1:8" ht="15" customHeight="1" x14ac:dyDescent="0.25">
      <c r="A75" s="57" t="s">
        <v>156</v>
      </c>
      <c r="B75" s="58"/>
      <c r="C75" s="58"/>
      <c r="D75" s="59"/>
      <c r="E75" s="30">
        <f>SUM(E71:E74)</f>
        <v>26321.5</v>
      </c>
      <c r="F75" s="30">
        <f>SUM(F71:F74)</f>
        <v>23961.300000000003</v>
      </c>
      <c r="G75" s="25">
        <f t="shared" si="4"/>
        <v>0.91033185798681693</v>
      </c>
      <c r="H75" s="1"/>
    </row>
    <row r="76" spans="1:8" ht="14.45" customHeight="1" x14ac:dyDescent="0.25">
      <c r="A76" s="5">
        <v>15</v>
      </c>
      <c r="B76" s="55" t="s">
        <v>56</v>
      </c>
      <c r="C76" s="55"/>
      <c r="D76" s="55"/>
      <c r="E76" s="55"/>
      <c r="F76" s="55"/>
      <c r="G76" s="55"/>
      <c r="H76" s="56"/>
    </row>
    <row r="77" spans="1:8" ht="60" x14ac:dyDescent="0.25">
      <c r="A77" s="10" t="s">
        <v>224</v>
      </c>
      <c r="B77" s="10" t="s">
        <v>292</v>
      </c>
      <c r="C77" s="20" t="s">
        <v>228</v>
      </c>
      <c r="D77" s="18" t="s">
        <v>250</v>
      </c>
      <c r="E77" s="32">
        <v>5970.4</v>
      </c>
      <c r="F77" s="32">
        <v>5469.3609999999999</v>
      </c>
      <c r="G77" s="31">
        <f t="shared" si="4"/>
        <v>0.91607949216132922</v>
      </c>
      <c r="H77" s="9" t="s">
        <v>247</v>
      </c>
    </row>
    <row r="78" spans="1:8" ht="105" x14ac:dyDescent="0.25">
      <c r="A78" s="19" t="s">
        <v>225</v>
      </c>
      <c r="B78" s="19" t="s">
        <v>293</v>
      </c>
      <c r="C78" s="21" t="s">
        <v>230</v>
      </c>
      <c r="D78" s="18" t="s">
        <v>251</v>
      </c>
      <c r="E78" s="32">
        <v>11064.2</v>
      </c>
      <c r="F78" s="32">
        <v>7654.91</v>
      </c>
      <c r="G78" s="31">
        <f t="shared" si="4"/>
        <v>0.69186294535529003</v>
      </c>
      <c r="H78" s="9" t="s">
        <v>248</v>
      </c>
    </row>
    <row r="79" spans="1:8" ht="90" x14ac:dyDescent="0.25">
      <c r="A79" s="19" t="s">
        <v>226</v>
      </c>
      <c r="B79" s="19" t="s">
        <v>294</v>
      </c>
      <c r="C79" s="21" t="s">
        <v>249</v>
      </c>
      <c r="D79" s="18" t="s">
        <v>252</v>
      </c>
      <c r="E79" s="32">
        <v>14423.3</v>
      </c>
      <c r="F79" s="32">
        <v>10974.5</v>
      </c>
      <c r="G79" s="31">
        <f t="shared" si="4"/>
        <v>0.76088689828263989</v>
      </c>
      <c r="H79" s="9" t="s">
        <v>244</v>
      </c>
    </row>
    <row r="80" spans="1:8" ht="45" x14ac:dyDescent="0.25">
      <c r="A80" s="19" t="s">
        <v>227</v>
      </c>
      <c r="B80" s="19" t="s">
        <v>295</v>
      </c>
      <c r="C80" s="21" t="s">
        <v>231</v>
      </c>
      <c r="D80" s="18" t="s">
        <v>252</v>
      </c>
      <c r="E80" s="32">
        <v>1983.9</v>
      </c>
      <c r="F80" s="32">
        <v>1983.9</v>
      </c>
      <c r="G80" s="31">
        <f t="shared" si="4"/>
        <v>1</v>
      </c>
      <c r="H80" s="9" t="s">
        <v>245</v>
      </c>
    </row>
    <row r="81" spans="1:8" ht="45" x14ac:dyDescent="0.25">
      <c r="A81" s="19" t="s">
        <v>229</v>
      </c>
      <c r="B81" s="19" t="s">
        <v>296</v>
      </c>
      <c r="C81" s="21" t="s">
        <v>213</v>
      </c>
      <c r="D81" s="1" t="s">
        <v>214</v>
      </c>
      <c r="E81" s="32">
        <v>600</v>
      </c>
      <c r="F81" s="32">
        <v>600</v>
      </c>
      <c r="G81" s="31">
        <f t="shared" si="4"/>
        <v>1</v>
      </c>
      <c r="H81" s="9" t="s">
        <v>246</v>
      </c>
    </row>
    <row r="82" spans="1:8" ht="15" customHeight="1" x14ac:dyDescent="0.25">
      <c r="A82" s="57" t="s">
        <v>156</v>
      </c>
      <c r="B82" s="58"/>
      <c r="C82" s="62"/>
      <c r="D82" s="59"/>
      <c r="E82" s="30">
        <f>SUM(E77:E81)</f>
        <v>34041.799999999996</v>
      </c>
      <c r="F82" s="30">
        <f>SUM(F77:F81)</f>
        <v>26682.671000000002</v>
      </c>
      <c r="G82" s="25">
        <f t="shared" si="4"/>
        <v>0.783820802660259</v>
      </c>
      <c r="H82" s="1"/>
    </row>
    <row r="83" spans="1:8" ht="15" customHeight="1" x14ac:dyDescent="0.25">
      <c r="A83" s="5">
        <v>16</v>
      </c>
      <c r="B83" s="55" t="s">
        <v>60</v>
      </c>
      <c r="C83" s="55"/>
      <c r="D83" s="55"/>
      <c r="E83" s="55"/>
      <c r="F83" s="55"/>
      <c r="G83" s="55"/>
      <c r="H83" s="56"/>
    </row>
    <row r="84" spans="1:8" ht="222" customHeight="1" x14ac:dyDescent="0.25">
      <c r="A84" s="19" t="s">
        <v>61</v>
      </c>
      <c r="B84" s="19" t="s">
        <v>300</v>
      </c>
      <c r="C84" s="11" t="s">
        <v>140</v>
      </c>
      <c r="D84" s="1" t="s">
        <v>104</v>
      </c>
      <c r="E84" s="32">
        <v>7875.1</v>
      </c>
      <c r="F84" s="32">
        <v>7749.6</v>
      </c>
      <c r="G84" s="31">
        <f t="shared" ref="G84:G111" si="6">F84/E84</f>
        <v>0.9840636944292771</v>
      </c>
      <c r="H84" s="9" t="s">
        <v>241</v>
      </c>
    </row>
    <row r="85" spans="1:8" ht="75" x14ac:dyDescent="0.25">
      <c r="A85" s="19" t="s">
        <v>62</v>
      </c>
      <c r="B85" s="19" t="s">
        <v>297</v>
      </c>
      <c r="C85" s="11" t="s">
        <v>138</v>
      </c>
      <c r="D85" s="1" t="s">
        <v>105</v>
      </c>
      <c r="E85" s="32">
        <v>30</v>
      </c>
      <c r="F85" s="32">
        <v>29.9</v>
      </c>
      <c r="G85" s="31">
        <f t="shared" si="6"/>
        <v>0.99666666666666659</v>
      </c>
      <c r="H85" s="9" t="s">
        <v>141</v>
      </c>
    </row>
    <row r="86" spans="1:8" ht="60" x14ac:dyDescent="0.25">
      <c r="A86" s="19" t="s">
        <v>63</v>
      </c>
      <c r="B86" s="19" t="s">
        <v>298</v>
      </c>
      <c r="C86" s="11" t="s">
        <v>137</v>
      </c>
      <c r="D86" s="1" t="s">
        <v>106</v>
      </c>
      <c r="E86" s="32">
        <v>95</v>
      </c>
      <c r="F86" s="32">
        <v>85.3</v>
      </c>
      <c r="G86" s="31">
        <f>F85/E85</f>
        <v>0.99666666666666659</v>
      </c>
      <c r="H86" s="9" t="s">
        <v>142</v>
      </c>
    </row>
    <row r="87" spans="1:8" ht="156" customHeight="1" x14ac:dyDescent="0.25">
      <c r="A87" s="19" t="s">
        <v>64</v>
      </c>
      <c r="B87" s="19" t="s">
        <v>299</v>
      </c>
      <c r="C87" s="11" t="s">
        <v>139</v>
      </c>
      <c r="D87" s="1" t="s">
        <v>107</v>
      </c>
      <c r="E87" s="32">
        <v>1600</v>
      </c>
      <c r="F87" s="32">
        <v>1600</v>
      </c>
      <c r="G87" s="31">
        <f>F86/E86</f>
        <v>0.89789473684210519</v>
      </c>
      <c r="H87" s="9" t="s">
        <v>143</v>
      </c>
    </row>
    <row r="88" spans="1:8" ht="15" customHeight="1" x14ac:dyDescent="0.25">
      <c r="A88" s="57" t="s">
        <v>98</v>
      </c>
      <c r="B88" s="58"/>
      <c r="C88" s="58"/>
      <c r="D88" s="59"/>
      <c r="E88" s="30">
        <f>E84+E85+E86+E87</f>
        <v>9600.1</v>
      </c>
      <c r="F88" s="30">
        <f>F84+F85+F86+F87</f>
        <v>9464.7999999999993</v>
      </c>
      <c r="G88" s="25">
        <f t="shared" si="6"/>
        <v>0.98590639680836645</v>
      </c>
      <c r="H88" s="1"/>
    </row>
    <row r="89" spans="1:8" ht="18.75" x14ac:dyDescent="0.25">
      <c r="A89" s="5">
        <v>17</v>
      </c>
      <c r="B89" s="55" t="s">
        <v>65</v>
      </c>
      <c r="C89" s="55"/>
      <c r="D89" s="55"/>
      <c r="E89" s="55"/>
      <c r="F89" s="55"/>
      <c r="G89" s="55"/>
      <c r="H89" s="56"/>
    </row>
    <row r="90" spans="1:8" ht="230.25" customHeight="1" x14ac:dyDescent="0.25">
      <c r="A90" s="19" t="s">
        <v>66</v>
      </c>
      <c r="B90" s="19" t="s">
        <v>301</v>
      </c>
      <c r="C90" s="11" t="s">
        <v>124</v>
      </c>
      <c r="D90" s="1" t="s">
        <v>115</v>
      </c>
      <c r="E90" s="32">
        <v>1498.848</v>
      </c>
      <c r="F90" s="32">
        <v>1498.848</v>
      </c>
      <c r="G90" s="31">
        <f t="shared" si="6"/>
        <v>1</v>
      </c>
      <c r="H90" s="9" t="s">
        <v>126</v>
      </c>
    </row>
    <row r="91" spans="1:8" ht="120.75" customHeight="1" x14ac:dyDescent="0.25">
      <c r="A91" s="19" t="s">
        <v>67</v>
      </c>
      <c r="B91" s="19" t="s">
        <v>302</v>
      </c>
      <c r="C91" s="11" t="s">
        <v>125</v>
      </c>
      <c r="D91" s="1" t="s">
        <v>116</v>
      </c>
      <c r="E91" s="35">
        <v>600.96299999999997</v>
      </c>
      <c r="F91" s="35">
        <v>600.96299999999997</v>
      </c>
      <c r="G91" s="31">
        <f>F91/E91</f>
        <v>1</v>
      </c>
      <c r="H91" s="9" t="s">
        <v>127</v>
      </c>
    </row>
    <row r="92" spans="1:8" ht="15" customHeight="1" x14ac:dyDescent="0.25">
      <c r="A92" s="57" t="s">
        <v>98</v>
      </c>
      <c r="B92" s="58"/>
      <c r="C92" s="58"/>
      <c r="D92" s="59"/>
      <c r="E92" s="30">
        <f>E91+E90</f>
        <v>2099.8109999999997</v>
      </c>
      <c r="F92" s="30">
        <f>F91+F90</f>
        <v>2099.8109999999997</v>
      </c>
      <c r="G92" s="25">
        <f t="shared" si="6"/>
        <v>1</v>
      </c>
      <c r="H92" s="1"/>
    </row>
    <row r="93" spans="1:8" ht="22.5" customHeight="1" x14ac:dyDescent="0.25">
      <c r="A93" s="5">
        <v>18</v>
      </c>
      <c r="B93" s="55" t="s">
        <v>68</v>
      </c>
      <c r="C93" s="55"/>
      <c r="D93" s="55"/>
      <c r="E93" s="55"/>
      <c r="F93" s="55"/>
      <c r="G93" s="55"/>
      <c r="H93" s="56"/>
    </row>
    <row r="94" spans="1:8" ht="243.75" customHeight="1" x14ac:dyDescent="0.25">
      <c r="A94" s="19" t="s">
        <v>70</v>
      </c>
      <c r="B94" s="19" t="s">
        <v>303</v>
      </c>
      <c r="C94" s="11" t="s">
        <v>132</v>
      </c>
      <c r="D94" s="1" t="s">
        <v>108</v>
      </c>
      <c r="E94" s="32">
        <v>350</v>
      </c>
      <c r="F94" s="32">
        <v>236.2</v>
      </c>
      <c r="G94" s="31">
        <f t="shared" si="6"/>
        <v>0.67485714285714282</v>
      </c>
      <c r="H94" s="9" t="s">
        <v>130</v>
      </c>
    </row>
    <row r="95" spans="1:8" ht="333.75" customHeight="1" x14ac:dyDescent="0.25">
      <c r="A95" s="19" t="s">
        <v>71</v>
      </c>
      <c r="B95" s="19" t="s">
        <v>303</v>
      </c>
      <c r="C95" s="11" t="s">
        <v>133</v>
      </c>
      <c r="D95" s="1" t="s">
        <v>109</v>
      </c>
      <c r="E95" s="32">
        <v>2342.1</v>
      </c>
      <c r="F95" s="32">
        <v>1570</v>
      </c>
      <c r="G95" s="31">
        <f t="shared" si="6"/>
        <v>0.67033858503052823</v>
      </c>
      <c r="H95" s="9" t="s">
        <v>233</v>
      </c>
    </row>
    <row r="96" spans="1:8" ht="195" x14ac:dyDescent="0.25">
      <c r="A96" s="19" t="s">
        <v>72</v>
      </c>
      <c r="B96" s="19" t="s">
        <v>303</v>
      </c>
      <c r="C96" s="11" t="s">
        <v>134</v>
      </c>
      <c r="D96" s="1" t="s">
        <v>110</v>
      </c>
      <c r="E96" s="32">
        <v>467.2</v>
      </c>
      <c r="F96" s="32">
        <v>467.2</v>
      </c>
      <c r="G96" s="31">
        <f>F96/E96</f>
        <v>1</v>
      </c>
      <c r="H96" s="9" t="s">
        <v>131</v>
      </c>
    </row>
    <row r="97" spans="1:8" ht="267.75" customHeight="1" x14ac:dyDescent="0.25">
      <c r="A97" s="19" t="s">
        <v>73</v>
      </c>
      <c r="B97" s="19" t="s">
        <v>303</v>
      </c>
      <c r="C97" s="11" t="s">
        <v>135</v>
      </c>
      <c r="D97" s="1" t="s">
        <v>111</v>
      </c>
      <c r="E97" s="32">
        <v>900</v>
      </c>
      <c r="F97" s="32">
        <v>636.29999999999995</v>
      </c>
      <c r="G97" s="31">
        <f t="shared" si="6"/>
        <v>0.70699999999999996</v>
      </c>
      <c r="H97" s="9" t="s">
        <v>112</v>
      </c>
    </row>
    <row r="98" spans="1:8" ht="94.5" customHeight="1" x14ac:dyDescent="0.25">
      <c r="A98" s="19" t="s">
        <v>74</v>
      </c>
      <c r="B98" s="19" t="s">
        <v>303</v>
      </c>
      <c r="C98" s="11" t="s">
        <v>136</v>
      </c>
      <c r="D98" s="1" t="s">
        <v>113</v>
      </c>
      <c r="E98" s="32">
        <v>300</v>
      </c>
      <c r="F98" s="32">
        <v>179.1</v>
      </c>
      <c r="G98" s="31">
        <f t="shared" si="6"/>
        <v>0.59699999999999998</v>
      </c>
      <c r="H98" s="9" t="s">
        <v>114</v>
      </c>
    </row>
    <row r="99" spans="1:8" ht="15" customHeight="1" x14ac:dyDescent="0.25">
      <c r="A99" s="57" t="s">
        <v>98</v>
      </c>
      <c r="B99" s="58"/>
      <c r="C99" s="58"/>
      <c r="D99" s="59"/>
      <c r="E99" s="30">
        <f>E98+E97+E96+E95+E94</f>
        <v>4359.3</v>
      </c>
      <c r="F99" s="30">
        <f>F98+F97+F96+F95+F94</f>
        <v>3088.7999999999997</v>
      </c>
      <c r="G99" s="25">
        <f t="shared" si="6"/>
        <v>0.70855412566237685</v>
      </c>
      <c r="H99" s="1"/>
    </row>
    <row r="100" spans="1:8" ht="34.5" customHeight="1" x14ac:dyDescent="0.25">
      <c r="A100" s="5">
        <v>19</v>
      </c>
      <c r="B100" s="55" t="s">
        <v>69</v>
      </c>
      <c r="C100" s="55"/>
      <c r="D100" s="55"/>
      <c r="E100" s="55"/>
      <c r="F100" s="55"/>
      <c r="G100" s="55"/>
      <c r="H100" s="56"/>
    </row>
    <row r="101" spans="1:8" ht="327.75" customHeight="1" x14ac:dyDescent="0.25">
      <c r="A101" s="19" t="s">
        <v>75</v>
      </c>
      <c r="B101" s="19" t="s">
        <v>303</v>
      </c>
      <c r="C101" s="11" t="s">
        <v>128</v>
      </c>
      <c r="D101" s="1" t="s">
        <v>118</v>
      </c>
      <c r="E101" s="26">
        <v>2978.7</v>
      </c>
      <c r="F101" s="26">
        <v>2568.9</v>
      </c>
      <c r="G101" s="31">
        <f t="shared" si="6"/>
        <v>0.86242320475375167</v>
      </c>
      <c r="H101" s="9" t="s">
        <v>234</v>
      </c>
    </row>
    <row r="102" spans="1:8" ht="146.25" customHeight="1" x14ac:dyDescent="0.25">
      <c r="A102" s="19" t="s">
        <v>117</v>
      </c>
      <c r="B102" s="19" t="s">
        <v>303</v>
      </c>
      <c r="C102" s="11" t="s">
        <v>144</v>
      </c>
      <c r="D102" s="1" t="s">
        <v>119</v>
      </c>
      <c r="E102" s="26">
        <v>453.9</v>
      </c>
      <c r="F102" s="26">
        <v>453.9</v>
      </c>
      <c r="G102" s="31">
        <f t="shared" si="6"/>
        <v>1</v>
      </c>
      <c r="H102" s="9" t="s">
        <v>129</v>
      </c>
    </row>
    <row r="103" spans="1:8" ht="18" customHeight="1" x14ac:dyDescent="0.25">
      <c r="A103" s="57" t="s">
        <v>98</v>
      </c>
      <c r="B103" s="58"/>
      <c r="C103" s="58"/>
      <c r="D103" s="59"/>
      <c r="E103" s="30">
        <f>E102+E101</f>
        <v>3432.6</v>
      </c>
      <c r="F103" s="30">
        <f>F102+F101</f>
        <v>3022.8</v>
      </c>
      <c r="G103" s="25">
        <f t="shared" ref="G103" si="7">F103/E103</f>
        <v>0.88061527704946696</v>
      </c>
      <c r="H103" s="1"/>
    </row>
    <row r="104" spans="1:8" ht="18.75" x14ac:dyDescent="0.25">
      <c r="A104" s="5">
        <v>20</v>
      </c>
      <c r="B104" s="55" t="s">
        <v>83</v>
      </c>
      <c r="C104" s="55"/>
      <c r="D104" s="55"/>
      <c r="E104" s="55"/>
      <c r="F104" s="55"/>
      <c r="G104" s="55"/>
      <c r="H104" s="56"/>
    </row>
    <row r="105" spans="1:8" ht="98.25" customHeight="1" x14ac:dyDescent="0.25">
      <c r="A105" s="19" t="s">
        <v>77</v>
      </c>
      <c r="B105" s="19" t="s">
        <v>304</v>
      </c>
      <c r="C105" s="11" t="s">
        <v>76</v>
      </c>
      <c r="D105" s="1" t="s">
        <v>78</v>
      </c>
      <c r="E105" s="32">
        <v>22.1</v>
      </c>
      <c r="F105" s="32">
        <v>22.1</v>
      </c>
      <c r="G105" s="31">
        <f t="shared" si="6"/>
        <v>1</v>
      </c>
      <c r="H105" s="9" t="s">
        <v>254</v>
      </c>
    </row>
    <row r="106" spans="1:8" ht="90.75" customHeight="1" x14ac:dyDescent="0.25">
      <c r="A106" s="19" t="s">
        <v>79</v>
      </c>
      <c r="B106" s="19" t="s">
        <v>304</v>
      </c>
      <c r="C106" s="11" t="s">
        <v>80</v>
      </c>
      <c r="D106" s="1" t="s">
        <v>81</v>
      </c>
      <c r="E106" s="32">
        <v>521.70000000000005</v>
      </c>
      <c r="F106" s="32">
        <v>521.70000000000005</v>
      </c>
      <c r="G106" s="31">
        <f t="shared" si="6"/>
        <v>1</v>
      </c>
      <c r="H106" s="9" t="s">
        <v>253</v>
      </c>
    </row>
    <row r="107" spans="1:8" ht="15" customHeight="1" x14ac:dyDescent="0.25">
      <c r="A107" s="57" t="s">
        <v>98</v>
      </c>
      <c r="B107" s="58"/>
      <c r="C107" s="58"/>
      <c r="D107" s="59"/>
      <c r="E107" s="24">
        <f>E105+E106</f>
        <v>543.80000000000007</v>
      </c>
      <c r="F107" s="24">
        <f>F105+F106</f>
        <v>543.80000000000007</v>
      </c>
      <c r="G107" s="25">
        <f t="shared" si="6"/>
        <v>1</v>
      </c>
      <c r="H107" s="1"/>
    </row>
    <row r="108" spans="1:8" ht="18.75" x14ac:dyDescent="0.25">
      <c r="A108" s="5">
        <v>21</v>
      </c>
      <c r="B108" s="55" t="s">
        <v>82</v>
      </c>
      <c r="C108" s="55"/>
      <c r="D108" s="55"/>
      <c r="E108" s="55"/>
      <c r="F108" s="55"/>
      <c r="G108" s="55"/>
      <c r="H108" s="56"/>
    </row>
    <row r="109" spans="1:8" ht="58.5" customHeight="1" x14ac:dyDescent="0.25">
      <c r="A109" s="19" t="s">
        <v>120</v>
      </c>
      <c r="B109" s="19" t="s">
        <v>305</v>
      </c>
      <c r="C109" s="11" t="s">
        <v>235</v>
      </c>
      <c r="D109" s="1" t="s">
        <v>238</v>
      </c>
      <c r="E109" s="36">
        <v>10</v>
      </c>
      <c r="F109" s="36">
        <v>10</v>
      </c>
      <c r="G109" s="31">
        <f t="shared" si="6"/>
        <v>1</v>
      </c>
      <c r="H109" s="9" t="s">
        <v>240</v>
      </c>
    </row>
    <row r="110" spans="1:8" ht="102.75" customHeight="1" x14ac:dyDescent="0.25">
      <c r="A110" s="19" t="s">
        <v>121</v>
      </c>
      <c r="B110" s="19" t="s">
        <v>306</v>
      </c>
      <c r="C110" s="11" t="s">
        <v>236</v>
      </c>
      <c r="D110" s="1" t="s">
        <v>239</v>
      </c>
      <c r="E110" s="36">
        <v>120.6</v>
      </c>
      <c r="F110" s="36">
        <v>120.6</v>
      </c>
      <c r="G110" s="31">
        <f t="shared" si="6"/>
        <v>1</v>
      </c>
      <c r="H110" s="9" t="s">
        <v>237</v>
      </c>
    </row>
    <row r="111" spans="1:8" ht="18.75" x14ac:dyDescent="0.25">
      <c r="A111" s="57" t="s">
        <v>98</v>
      </c>
      <c r="B111" s="58"/>
      <c r="C111" s="58"/>
      <c r="D111" s="59"/>
      <c r="E111" s="24">
        <f>SUM(E109:E110)</f>
        <v>130.6</v>
      </c>
      <c r="F111" s="24">
        <f>SUM(F109:F110)</f>
        <v>130.6</v>
      </c>
      <c r="G111" s="25">
        <f t="shared" si="6"/>
        <v>1</v>
      </c>
      <c r="H111" s="1"/>
    </row>
    <row r="112" spans="1:8" ht="15" customHeight="1" x14ac:dyDescent="0.25">
      <c r="A112" s="5">
        <v>22</v>
      </c>
      <c r="B112" s="55" t="s">
        <v>84</v>
      </c>
      <c r="C112" s="55"/>
      <c r="D112" s="55"/>
      <c r="E112" s="55"/>
      <c r="F112" s="55"/>
      <c r="G112" s="55"/>
      <c r="H112" s="56"/>
    </row>
    <row r="113" spans="1:8" ht="30" x14ac:dyDescent="0.25">
      <c r="A113" s="3" t="s">
        <v>232</v>
      </c>
      <c r="B113" s="3" t="s">
        <v>290</v>
      </c>
      <c r="C113" s="9" t="s">
        <v>255</v>
      </c>
      <c r="D113" s="1" t="s">
        <v>256</v>
      </c>
      <c r="E113" s="32">
        <v>99.8</v>
      </c>
      <c r="F113" s="32">
        <v>99.8</v>
      </c>
      <c r="G113" s="31">
        <f t="shared" ref="G113:G122" si="8">F113/E113</f>
        <v>1</v>
      </c>
      <c r="H113" s="9" t="s">
        <v>85</v>
      </c>
    </row>
    <row r="114" spans="1:8" ht="18.75" x14ac:dyDescent="0.25">
      <c r="A114" s="5">
        <v>23</v>
      </c>
      <c r="B114" s="55" t="s">
        <v>86</v>
      </c>
      <c r="C114" s="55"/>
      <c r="D114" s="55"/>
      <c r="E114" s="55"/>
      <c r="F114" s="55"/>
      <c r="G114" s="55"/>
      <c r="H114" s="56"/>
    </row>
    <row r="115" spans="1:8" ht="60" x14ac:dyDescent="0.25">
      <c r="A115" s="3" t="s">
        <v>257</v>
      </c>
      <c r="B115" s="3" t="s">
        <v>284</v>
      </c>
      <c r="C115" s="9" t="s">
        <v>210</v>
      </c>
      <c r="D115" s="1" t="s">
        <v>87</v>
      </c>
      <c r="E115" s="32">
        <v>2700</v>
      </c>
      <c r="F115" s="32">
        <v>2700</v>
      </c>
      <c r="G115" s="31">
        <f t="shared" si="8"/>
        <v>1</v>
      </c>
      <c r="H115" s="9" t="s">
        <v>258</v>
      </c>
    </row>
    <row r="116" spans="1:8" ht="18.75" x14ac:dyDescent="0.25">
      <c r="A116" s="5">
        <v>24</v>
      </c>
      <c r="B116" s="55" t="s">
        <v>88</v>
      </c>
      <c r="C116" s="55"/>
      <c r="D116" s="55"/>
      <c r="E116" s="55"/>
      <c r="F116" s="55"/>
      <c r="G116" s="55"/>
      <c r="H116" s="56"/>
    </row>
    <row r="117" spans="1:8" ht="89.25" customHeight="1" x14ac:dyDescent="0.25">
      <c r="A117" s="3" t="s">
        <v>102</v>
      </c>
      <c r="B117" s="3" t="s">
        <v>307</v>
      </c>
      <c r="C117" s="9" t="s">
        <v>146</v>
      </c>
      <c r="D117" s="1" t="s">
        <v>89</v>
      </c>
      <c r="E117" s="32">
        <v>8800.6779999999999</v>
      </c>
      <c r="F117" s="32">
        <v>8664.7510000000002</v>
      </c>
      <c r="G117" s="31">
        <f t="shared" si="8"/>
        <v>0.98455493997167043</v>
      </c>
      <c r="H117" s="9" t="s">
        <v>259</v>
      </c>
    </row>
    <row r="118" spans="1:8" ht="89.25" customHeight="1" x14ac:dyDescent="0.25">
      <c r="A118" s="3" t="s">
        <v>145</v>
      </c>
      <c r="B118" s="3" t="s">
        <v>308</v>
      </c>
      <c r="C118" s="9" t="s">
        <v>147</v>
      </c>
      <c r="D118" s="1" t="s">
        <v>148</v>
      </c>
      <c r="E118" s="32">
        <v>1000</v>
      </c>
      <c r="F118" s="32">
        <v>0</v>
      </c>
      <c r="G118" s="31">
        <f t="shared" si="8"/>
        <v>0</v>
      </c>
      <c r="H118" s="9" t="s">
        <v>222</v>
      </c>
    </row>
    <row r="119" spans="1:8" ht="22.5" customHeight="1" x14ac:dyDescent="0.25">
      <c r="A119" s="57" t="s">
        <v>98</v>
      </c>
      <c r="B119" s="58"/>
      <c r="C119" s="58"/>
      <c r="D119" s="59"/>
      <c r="E119" s="24">
        <f>SUM(E117:E118)</f>
        <v>9800.6779999999999</v>
      </c>
      <c r="F119" s="24">
        <f>SUM(F117:F118)</f>
        <v>8664.7510000000002</v>
      </c>
      <c r="G119" s="25">
        <f t="shared" si="8"/>
        <v>0.88409710022102561</v>
      </c>
      <c r="H119" s="1"/>
    </row>
    <row r="120" spans="1:8" ht="18.75" x14ac:dyDescent="0.25">
      <c r="A120" s="5">
        <v>25</v>
      </c>
      <c r="B120" s="55" t="s">
        <v>90</v>
      </c>
      <c r="C120" s="55"/>
      <c r="D120" s="55"/>
      <c r="E120" s="55"/>
      <c r="F120" s="55"/>
      <c r="G120" s="55"/>
      <c r="H120" s="56"/>
    </row>
    <row r="121" spans="1:8" ht="51" customHeight="1" thickBot="1" x14ac:dyDescent="0.3">
      <c r="A121" s="38" t="s">
        <v>123</v>
      </c>
      <c r="B121" s="38" t="s">
        <v>309</v>
      </c>
      <c r="C121" s="39" t="s">
        <v>122</v>
      </c>
      <c r="D121" s="39" t="s">
        <v>91</v>
      </c>
      <c r="E121" s="40">
        <v>162</v>
      </c>
      <c r="F121" s="40">
        <v>160.5</v>
      </c>
      <c r="G121" s="41">
        <f t="shared" si="8"/>
        <v>0.9907407407407407</v>
      </c>
      <c r="H121" s="20" t="s">
        <v>260</v>
      </c>
    </row>
    <row r="122" spans="1:8" ht="19.5" thickBot="1" x14ac:dyDescent="0.3">
      <c r="A122" s="72" t="s">
        <v>94</v>
      </c>
      <c r="B122" s="73"/>
      <c r="C122" s="73"/>
      <c r="D122" s="73"/>
      <c r="E122" s="42">
        <f>E121+E119+E115+E113+E111+E107+E103+E99+E92+E88+E82+E75+E69+E63+E42+E38+E36+E34+E32+E27+E23+E18+E16+E12+E8</f>
        <v>689843.98900000006</v>
      </c>
      <c r="F122" s="42">
        <f>F121+F119+F115+F113+F111+F107+F103+F99+F92+F88+F82+F75+F69+F63+F42+F38+F36+F34+F32+F27+F23+F18+F16+F12+F8</f>
        <v>613411.12500000012</v>
      </c>
      <c r="G122" s="43">
        <f t="shared" si="8"/>
        <v>0.8892026817385229</v>
      </c>
      <c r="H122" s="44"/>
    </row>
    <row r="126" spans="1:8" ht="18.75" x14ac:dyDescent="0.25">
      <c r="C126" s="47" t="s">
        <v>316</v>
      </c>
      <c r="D126" s="48"/>
      <c r="E126" s="49"/>
      <c r="F126" s="49"/>
      <c r="G126" s="49"/>
      <c r="H126" s="47" t="s">
        <v>317</v>
      </c>
    </row>
    <row r="127" spans="1:8" x14ac:dyDescent="0.25">
      <c r="E127" s="7"/>
      <c r="F127" s="7"/>
      <c r="G127" s="7"/>
    </row>
    <row r="128" spans="1:8" ht="31.5" x14ac:dyDescent="0.25">
      <c r="C128" s="50" t="s">
        <v>318</v>
      </c>
      <c r="D128" s="51"/>
      <c r="E128" s="52"/>
      <c r="F128" s="52"/>
      <c r="G128" s="52"/>
      <c r="H128" s="50" t="s">
        <v>319</v>
      </c>
    </row>
    <row r="133" spans="5:7" x14ac:dyDescent="0.25">
      <c r="E133" s="7"/>
      <c r="F133" s="7"/>
      <c r="G133" s="7"/>
    </row>
    <row r="134" spans="5:7" x14ac:dyDescent="0.25">
      <c r="E134" s="7"/>
      <c r="F134" s="7"/>
      <c r="G134" s="7"/>
    </row>
    <row r="135" spans="5:7" x14ac:dyDescent="0.25">
      <c r="E135" s="7"/>
      <c r="F135" s="7"/>
      <c r="G135" s="7"/>
    </row>
    <row r="136" spans="5:7" x14ac:dyDescent="0.25">
      <c r="E136" s="7"/>
      <c r="F136" s="7"/>
      <c r="G136" s="7"/>
    </row>
    <row r="137" spans="5:7" x14ac:dyDescent="0.25">
      <c r="E137" s="7"/>
      <c r="F137" s="7"/>
      <c r="G137" s="7"/>
    </row>
    <row r="138" spans="5:7" x14ac:dyDescent="0.25">
      <c r="E138" s="7"/>
      <c r="F138" s="7"/>
      <c r="G138" s="7"/>
    </row>
    <row r="139" spans="5:7" x14ac:dyDescent="0.25">
      <c r="E139" s="7"/>
      <c r="F139" s="7"/>
      <c r="G139" s="7"/>
    </row>
    <row r="140" spans="5:7" x14ac:dyDescent="0.25">
      <c r="E140" s="7"/>
      <c r="F140" s="7"/>
      <c r="G140" s="7"/>
    </row>
    <row r="141" spans="5:7" x14ac:dyDescent="0.25">
      <c r="E141" s="7"/>
      <c r="F141" s="7"/>
      <c r="G141" s="7"/>
    </row>
    <row r="142" spans="5:7" x14ac:dyDescent="0.25">
      <c r="E142" s="7"/>
      <c r="F142" s="7"/>
      <c r="G142" s="7"/>
    </row>
    <row r="143" spans="5:7" x14ac:dyDescent="0.25">
      <c r="E143" s="7"/>
      <c r="F143" s="7"/>
      <c r="G143" s="7"/>
    </row>
    <row r="144" spans="5:7" x14ac:dyDescent="0.25">
      <c r="E144" s="7"/>
      <c r="F144" s="7"/>
      <c r="G144" s="7"/>
    </row>
    <row r="145" spans="5:7" x14ac:dyDescent="0.25">
      <c r="E145" s="7"/>
      <c r="F145" s="7"/>
      <c r="G145" s="7"/>
    </row>
    <row r="146" spans="5:7" x14ac:dyDescent="0.25">
      <c r="E146" s="7"/>
      <c r="F146" s="7"/>
      <c r="G146" s="7"/>
    </row>
    <row r="147" spans="5:7" x14ac:dyDescent="0.25">
      <c r="E147" s="7"/>
      <c r="F147" s="7"/>
      <c r="G147" s="7"/>
    </row>
    <row r="148" spans="5:7" x14ac:dyDescent="0.25">
      <c r="E148" s="7"/>
      <c r="F148" s="7"/>
      <c r="G148" s="7"/>
    </row>
    <row r="149" spans="5:7" x14ac:dyDescent="0.25">
      <c r="E149" s="7"/>
      <c r="F149" s="7"/>
      <c r="G149" s="7"/>
    </row>
    <row r="150" spans="5:7" x14ac:dyDescent="0.25">
      <c r="E150" s="7"/>
      <c r="F150" s="7"/>
      <c r="G150" s="7"/>
    </row>
    <row r="151" spans="5:7" x14ac:dyDescent="0.25">
      <c r="E151" s="7"/>
      <c r="F151" s="7"/>
      <c r="G151" s="7"/>
    </row>
    <row r="152" spans="5:7" x14ac:dyDescent="0.25">
      <c r="E152" s="7"/>
      <c r="F152" s="7"/>
      <c r="G152" s="7"/>
    </row>
    <row r="153" spans="5:7" x14ac:dyDescent="0.25">
      <c r="E153" s="7"/>
      <c r="F153" s="7"/>
      <c r="G153" s="7"/>
    </row>
    <row r="154" spans="5:7" x14ac:dyDescent="0.25">
      <c r="E154" s="7"/>
      <c r="F154" s="7"/>
      <c r="G154" s="7"/>
    </row>
    <row r="155" spans="5:7" x14ac:dyDescent="0.25">
      <c r="E155" s="7"/>
      <c r="F155" s="7"/>
      <c r="G155" s="7"/>
    </row>
    <row r="156" spans="5:7" x14ac:dyDescent="0.25">
      <c r="E156" s="7"/>
      <c r="F156" s="7"/>
      <c r="G156" s="7"/>
    </row>
    <row r="157" spans="5:7" x14ac:dyDescent="0.25">
      <c r="E157" s="7"/>
      <c r="F157" s="7"/>
      <c r="G157" s="7"/>
    </row>
    <row r="158" spans="5:7" x14ac:dyDescent="0.25">
      <c r="E158" s="7"/>
      <c r="F158" s="7"/>
      <c r="G158" s="7"/>
    </row>
    <row r="159" spans="5:7" x14ac:dyDescent="0.25">
      <c r="E159" s="7"/>
      <c r="F159" s="7"/>
      <c r="G159" s="7"/>
    </row>
    <row r="160" spans="5:7" x14ac:dyDescent="0.25">
      <c r="E160" s="7"/>
      <c r="F160" s="7"/>
      <c r="G160" s="7"/>
    </row>
    <row r="161" spans="5:7" x14ac:dyDescent="0.25">
      <c r="E161" s="7"/>
      <c r="F161" s="7"/>
      <c r="G161" s="7"/>
    </row>
    <row r="162" spans="5:7" x14ac:dyDescent="0.25">
      <c r="E162" s="7"/>
      <c r="F162" s="7"/>
      <c r="G162" s="7"/>
    </row>
    <row r="163" spans="5:7" x14ac:dyDescent="0.25">
      <c r="E163" s="7"/>
      <c r="F163" s="7"/>
      <c r="G163" s="7"/>
    </row>
    <row r="164" spans="5:7" x14ac:dyDescent="0.25">
      <c r="E164" s="7"/>
      <c r="F164" s="7"/>
      <c r="G164" s="7"/>
    </row>
    <row r="165" spans="5:7" x14ac:dyDescent="0.25">
      <c r="E165" s="7"/>
      <c r="F165" s="7"/>
      <c r="G165" s="7"/>
    </row>
    <row r="166" spans="5:7" x14ac:dyDescent="0.25">
      <c r="E166" s="7"/>
      <c r="F166" s="7"/>
      <c r="G166" s="7"/>
    </row>
    <row r="167" spans="5:7" x14ac:dyDescent="0.25">
      <c r="E167" s="7"/>
      <c r="F167" s="7"/>
      <c r="G167" s="7"/>
    </row>
    <row r="168" spans="5:7" x14ac:dyDescent="0.25">
      <c r="E168" s="7"/>
      <c r="F168" s="7"/>
      <c r="G168" s="7"/>
    </row>
    <row r="169" spans="5:7" x14ac:dyDescent="0.25">
      <c r="E169" s="7"/>
      <c r="F169" s="7"/>
      <c r="G169" s="7"/>
    </row>
    <row r="170" spans="5:7" x14ac:dyDescent="0.25">
      <c r="E170" s="7"/>
      <c r="F170" s="7"/>
      <c r="G170" s="7"/>
    </row>
    <row r="171" spans="5:7" x14ac:dyDescent="0.25">
      <c r="E171" s="7"/>
      <c r="F171" s="7"/>
      <c r="G171" s="7"/>
    </row>
    <row r="172" spans="5:7" x14ac:dyDescent="0.25">
      <c r="E172" s="7"/>
      <c r="F172" s="7"/>
      <c r="G172" s="7"/>
    </row>
    <row r="173" spans="5:7" x14ac:dyDescent="0.25">
      <c r="E173" s="7"/>
      <c r="F173" s="7"/>
      <c r="G173" s="7"/>
    </row>
    <row r="174" spans="5:7" x14ac:dyDescent="0.25">
      <c r="E174" s="7"/>
      <c r="F174" s="7"/>
      <c r="G174" s="7"/>
    </row>
    <row r="175" spans="5:7" x14ac:dyDescent="0.25">
      <c r="E175" s="7"/>
      <c r="F175" s="7"/>
      <c r="G175" s="7"/>
    </row>
    <row r="176" spans="5:7" x14ac:dyDescent="0.25">
      <c r="E176" s="7"/>
      <c r="F176" s="7"/>
      <c r="G176" s="7"/>
    </row>
    <row r="177" spans="5:7" x14ac:dyDescent="0.25">
      <c r="E177" s="8"/>
      <c r="F177" s="8"/>
      <c r="G177" s="8"/>
    </row>
    <row r="178" spans="5:7" x14ac:dyDescent="0.25">
      <c r="E178" s="8"/>
      <c r="F178" s="8"/>
      <c r="G178" s="8"/>
    </row>
    <row r="179" spans="5:7" x14ac:dyDescent="0.25">
      <c r="E179" s="8"/>
      <c r="F179" s="8"/>
      <c r="G179" s="8"/>
    </row>
    <row r="180" spans="5:7" x14ac:dyDescent="0.25">
      <c r="E180" s="8"/>
      <c r="F180" s="8"/>
      <c r="G180" s="8"/>
    </row>
    <row r="181" spans="5:7" x14ac:dyDescent="0.25">
      <c r="E181" s="8"/>
      <c r="F181" s="8"/>
      <c r="G181" s="8"/>
    </row>
    <row r="182" spans="5:7" x14ac:dyDescent="0.25">
      <c r="E182" s="8"/>
      <c r="F182" s="8"/>
      <c r="G182" s="8"/>
    </row>
    <row r="183" spans="5:7" x14ac:dyDescent="0.25">
      <c r="E183" s="8"/>
      <c r="F183" s="8"/>
      <c r="G183" s="8"/>
    </row>
    <row r="184" spans="5:7" x14ac:dyDescent="0.25">
      <c r="E184" s="8"/>
      <c r="F184" s="8"/>
      <c r="G184" s="8"/>
    </row>
    <row r="185" spans="5:7" x14ac:dyDescent="0.25">
      <c r="E185" s="8"/>
      <c r="F185" s="8"/>
      <c r="G185" s="8"/>
    </row>
    <row r="186" spans="5:7" x14ac:dyDescent="0.25">
      <c r="E186" s="8"/>
      <c r="F186" s="8"/>
      <c r="G186" s="8"/>
    </row>
    <row r="187" spans="5:7" x14ac:dyDescent="0.25">
      <c r="E187" s="8"/>
      <c r="F187" s="8"/>
      <c r="G187" s="8"/>
    </row>
    <row r="188" spans="5:7" x14ac:dyDescent="0.25">
      <c r="E188" s="8"/>
      <c r="F188" s="8"/>
      <c r="G188" s="8"/>
    </row>
    <row r="189" spans="5:7" x14ac:dyDescent="0.25">
      <c r="E189" s="8"/>
      <c r="F189" s="8"/>
      <c r="G189" s="8"/>
    </row>
    <row r="190" spans="5:7" x14ac:dyDescent="0.25">
      <c r="E190" s="8"/>
      <c r="F190" s="8"/>
      <c r="G190" s="8"/>
    </row>
    <row r="191" spans="5:7" x14ac:dyDescent="0.25">
      <c r="E191" s="8"/>
      <c r="F191" s="8"/>
      <c r="G191" s="8"/>
    </row>
    <row r="192" spans="5:7" x14ac:dyDescent="0.25">
      <c r="E192" s="8"/>
      <c r="F192" s="8"/>
      <c r="G192" s="8"/>
    </row>
    <row r="193" spans="5:7" x14ac:dyDescent="0.25">
      <c r="E193" s="8"/>
      <c r="F193" s="8"/>
      <c r="G193" s="8"/>
    </row>
    <row r="194" spans="5:7" x14ac:dyDescent="0.25">
      <c r="E194" s="8"/>
      <c r="F194" s="8"/>
      <c r="G194" s="8"/>
    </row>
    <row r="195" spans="5:7" x14ac:dyDescent="0.25">
      <c r="E195" s="8"/>
      <c r="F195" s="8"/>
      <c r="G195" s="8"/>
    </row>
  </sheetData>
  <mergeCells count="50">
    <mergeCell ref="A103:D103"/>
    <mergeCell ref="B114:H114"/>
    <mergeCell ref="B116:H116"/>
    <mergeCell ref="B120:H120"/>
    <mergeCell ref="A119:D119"/>
    <mergeCell ref="A122:D122"/>
    <mergeCell ref="B104:H104"/>
    <mergeCell ref="A107:D107"/>
    <mergeCell ref="B108:H108"/>
    <mergeCell ref="A111:D111"/>
    <mergeCell ref="B112:H112"/>
    <mergeCell ref="A92:D92"/>
    <mergeCell ref="B93:H93"/>
    <mergeCell ref="A99:D99"/>
    <mergeCell ref="B100:H100"/>
    <mergeCell ref="B89:H89"/>
    <mergeCell ref="A88:D88"/>
    <mergeCell ref="A63:D63"/>
    <mergeCell ref="B64:H64"/>
    <mergeCell ref="A69:D69"/>
    <mergeCell ref="B70:H70"/>
    <mergeCell ref="A75:D75"/>
    <mergeCell ref="B76:H76"/>
    <mergeCell ref="A82:D82"/>
    <mergeCell ref="B83:H83"/>
    <mergeCell ref="A44:H44"/>
    <mergeCell ref="A49:H49"/>
    <mergeCell ref="A53:H53"/>
    <mergeCell ref="A56:H56"/>
    <mergeCell ref="A60:H60"/>
    <mergeCell ref="B35:H35"/>
    <mergeCell ref="B37:H37"/>
    <mergeCell ref="B39:H39"/>
    <mergeCell ref="A42:D42"/>
    <mergeCell ref="B43:H43"/>
    <mergeCell ref="B24:H24"/>
    <mergeCell ref="A27:D27"/>
    <mergeCell ref="B28:H28"/>
    <mergeCell ref="A32:D32"/>
    <mergeCell ref="B33:H33"/>
    <mergeCell ref="B17:H17"/>
    <mergeCell ref="B19:H19"/>
    <mergeCell ref="A16:D16"/>
    <mergeCell ref="A12:D12"/>
    <mergeCell ref="A23:D23"/>
    <mergeCell ref="A4:H4"/>
    <mergeCell ref="A5:H5"/>
    <mergeCell ref="B7:H7"/>
    <mergeCell ref="B9:H9"/>
    <mergeCell ref="B13:H13"/>
  </mergeCells>
  <pageMargins left="0.39370078740157483" right="0.39370078740157483" top="0.94488188976377963" bottom="0.35433070866141736" header="0.31496062992125984" footer="0.31496062992125984"/>
  <pageSetup paperSize="9" scale="55" orientation="landscape" r:id="rId1"/>
  <rowBreaks count="8" manualBreakCount="8">
    <brk id="12" max="7" man="1"/>
    <brk id="18" max="7" man="1"/>
    <brk id="30" max="7" man="1"/>
    <brk id="44" max="7" man="1"/>
    <brk id="54" max="7" man="1"/>
    <brk id="76" max="7" man="1"/>
    <brk id="86" max="7" man="1"/>
    <brk id="97" max="7" man="1"/>
  </rowBreaks>
  <ignoredErrors>
    <ignoredError sqref="A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2024-05-07T08:40:30Z</dcterms:modified>
</cp:coreProperties>
</file>