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C472A607-23D3-4B5A-9D96-74D668B8FC2C}" xr6:coauthVersionLast="47" xr6:coauthVersionMax="47" xr10:uidLastSave="{00000000-0000-0000-0000-000000000000}"/>
  <bookViews>
    <workbookView xWindow="-120" yWindow="-120" windowWidth="29040" windowHeight="15840" xr2:uid="{00000000-000D-0000-FFFF-FFFF00000000}"/>
  </bookViews>
  <sheets>
    <sheet name="Лист1" sheetId="1" r:id="rId1"/>
    <sheet name="Лист2" sheetId="2" r:id="rId2"/>
  </sheets>
  <definedNames>
    <definedName name="_xlnm.Print_Titles" localSheetId="0">Лист1!$6:$6</definedName>
    <definedName name="_xlnm.Print_Area" localSheetId="0">Лист1!$A$1:$H$84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1" l="1"/>
  <c r="E77" i="1"/>
  <c r="E71" i="1"/>
  <c r="E57" i="1"/>
  <c r="F57" i="1"/>
  <c r="E53" i="1"/>
  <c r="F53" i="1"/>
  <c r="E46" i="1"/>
  <c r="F46" i="1"/>
  <c r="F30" i="1"/>
  <c r="E30" i="1"/>
  <c r="E20" i="1"/>
  <c r="F20" i="1"/>
  <c r="G46" i="1" l="1"/>
  <c r="G75" i="1"/>
  <c r="G76" i="1"/>
  <c r="G73" i="1"/>
  <c r="F69" i="1"/>
  <c r="G70" i="1"/>
  <c r="G66" i="1"/>
  <c r="G65" i="1"/>
  <c r="F67" i="1"/>
  <c r="E67" i="1"/>
  <c r="G63" i="1"/>
  <c r="G61" i="1"/>
  <c r="G59" i="1"/>
  <c r="G55" i="1"/>
  <c r="G56" i="1"/>
  <c r="G48" i="1"/>
  <c r="G49" i="1"/>
  <c r="G50" i="1"/>
  <c r="G51" i="1"/>
  <c r="G52" i="1"/>
  <c r="G40" i="1"/>
  <c r="G41" i="1"/>
  <c r="G42" i="1"/>
  <c r="G43" i="1"/>
  <c r="G44" i="1"/>
  <c r="G34" i="1"/>
  <c r="G32" i="1"/>
  <c r="G28" i="1"/>
  <c r="G18" i="1"/>
  <c r="F10" i="1"/>
  <c r="E10" i="1"/>
  <c r="G9" i="1"/>
  <c r="G8" i="1"/>
  <c r="G69" i="1" l="1"/>
  <c r="F71" i="1"/>
  <c r="G77" i="1"/>
  <c r="G67" i="1"/>
  <c r="G57" i="1"/>
  <c r="G53" i="1"/>
  <c r="G10" i="1"/>
  <c r="G71" i="1" l="1"/>
  <c r="F24" i="1"/>
  <c r="F78" i="1" s="1"/>
  <c r="E24" i="1"/>
  <c r="E78" i="1" s="1"/>
  <c r="G23" i="1"/>
  <c r="G78" i="1" l="1"/>
  <c r="G20" i="1"/>
  <c r="G16" i="1"/>
  <c r="G45" i="1"/>
  <c r="G38" i="1"/>
  <c r="G36" i="1"/>
  <c r="G29" i="1"/>
  <c r="G27" i="1"/>
  <c r="G26" i="1"/>
  <c r="G22" i="1"/>
  <c r="G19" i="1"/>
  <c r="G17" i="1"/>
  <c r="G14" i="1"/>
  <c r="G12" i="1"/>
  <c r="G30" i="1" l="1"/>
  <c r="G24" i="1"/>
</calcChain>
</file>

<file path=xl/sharedStrings.xml><?xml version="1.0" encoding="utf-8"?>
<sst xmlns="http://schemas.openxmlformats.org/spreadsheetml/2006/main" count="259" uniqueCount="223">
  <si>
    <t xml:space="preserve">№ з/п </t>
  </si>
  <si>
    <t xml:space="preserve">Інформація про виконання або причини невиконання </t>
  </si>
  <si>
    <t>1.1</t>
  </si>
  <si>
    <t>Комплексна програма розвитку вторинної (спеціалізованої) медичної допомоги населенню Бучанської міської територіальної громади на 2022-2024 роки</t>
  </si>
  <si>
    <t>2.1</t>
  </si>
  <si>
    <t xml:space="preserve">Забезпечення соціальних стандартів у сфері охорони здоров'я </t>
  </si>
  <si>
    <t>Програма розвитку первинної медичної допомоги Бучанської міської територіальної громади на 2022-2024 роки</t>
  </si>
  <si>
    <t>3.1</t>
  </si>
  <si>
    <t>4.1</t>
  </si>
  <si>
    <t xml:space="preserve">Зміст заходів </t>
  </si>
  <si>
    <t xml:space="preserve">Пріорітетні завдання </t>
  </si>
  <si>
    <t>5.1</t>
  </si>
  <si>
    <t>Організація та проведення протокольних, меморіальних, культурно - мистецьких заходів відповідно до календарного плану</t>
  </si>
  <si>
    <t>5.2</t>
  </si>
  <si>
    <t>Модернізація закладів культури відповідно до сучасних норм та потреб</t>
  </si>
  <si>
    <t>6.1</t>
  </si>
  <si>
    <t>Зменшення кількості утворення стихійних сміттєзвалищ та самовільного вивезення побутових відходів, посилення роботи з населенням по укладанню договорів на вивезення ТПВ</t>
  </si>
  <si>
    <t>7</t>
  </si>
  <si>
    <t>7.1</t>
  </si>
  <si>
    <t>8.1</t>
  </si>
  <si>
    <t>9.1</t>
  </si>
  <si>
    <t>10.1</t>
  </si>
  <si>
    <t>11.1</t>
  </si>
  <si>
    <t>11.2</t>
  </si>
  <si>
    <t>12.1</t>
  </si>
  <si>
    <t>12.2</t>
  </si>
  <si>
    <t>12.4</t>
  </si>
  <si>
    <t>12.5</t>
  </si>
  <si>
    <t>13.1</t>
  </si>
  <si>
    <t>13.2</t>
  </si>
  <si>
    <t>14.1</t>
  </si>
  <si>
    <t>16.1</t>
  </si>
  <si>
    <t>17.1</t>
  </si>
  <si>
    <t>17.2</t>
  </si>
  <si>
    <t>18.1</t>
  </si>
  <si>
    <t>18.2</t>
  </si>
  <si>
    <t>19.1</t>
  </si>
  <si>
    <t>20.1</t>
  </si>
  <si>
    <t>20.2</t>
  </si>
  <si>
    <t>Виплата стипендій міського голови обдарованим та талановитим дітям і молоді громади</t>
  </si>
  <si>
    <t>Створення та розвиток інформаційно-телекомунікаційного середовища в структурі Бучанської міської територіальної громади, формування системи електронних інформаційних ресурсів</t>
  </si>
  <si>
    <t>Разом  по Програмі</t>
  </si>
  <si>
    <t xml:space="preserve">Забезпечення медичними виробами населення громади  згідно умов Постанови КМУ №1301 від 03.12.2009р. «Про затвердження порядку забезпечення осіб з інвалідністю і дітей з інвалідністю технічними та іншими засобами»;  Забезпечення лікарськими засобами населення згідно умов Постанови КМУ №1303 від 17.08.1998р. «Про впорядкування безоплатного та пільгового відпуску лікарських засобів за рецептами лікарів у разі амбулаторного лікування окремих груп населення за певними категоріями захворювань». Відшкодування за виїзди для встановлення факту смерті </t>
  </si>
  <si>
    <t>Сприяння розвитку та беззбитковому функціонуванню підприємств житлово-комунального господарства</t>
  </si>
  <si>
    <t>Виплата компенсацію витрат на перевезення дітей на оздоровлення та відпочинок, туристично-екскурсійні та культурно-освітні подорожі та супроводжуючих осіб, оплата яких здійснена за рахунок батьківських коштів (на період воєнного стану)</t>
  </si>
  <si>
    <t>Заходи державної політики з питань сім'ї</t>
  </si>
  <si>
    <t>Утримання та розвиток автотранспорту</t>
  </si>
  <si>
    <t>6.2</t>
  </si>
  <si>
    <t xml:space="preserve">Організація благоустрою населених пунктів </t>
  </si>
  <si>
    <t>Природоохоронні заходи за рахунок цільових фондів</t>
  </si>
  <si>
    <t>Разом по Програмі</t>
  </si>
  <si>
    <t>Перевезення та утилізація побутових відходів (ламп розжарювання)</t>
  </si>
  <si>
    <t>Організація та проведення протокольних  заходів відповідно до календарного плану</t>
  </si>
  <si>
    <t>Інші заходи в галузі культури і мистецтв (матеріальне забезпечення протокольних заходів)</t>
  </si>
  <si>
    <t>Проведення заходів  за бюджетною програмою "Організація благоустрою населених пунктів"</t>
  </si>
  <si>
    <t>Технічне переоснащення основних засобів (придбання конструкцій) та оплата робіт з капітального ремонту</t>
  </si>
  <si>
    <t>Здійснення заходів із землеустрою</t>
  </si>
  <si>
    <t>Заходи з виготовлення технічної документації з нормативно-грошової оцінки земель населених пунктів громади</t>
  </si>
  <si>
    <t>Розроблення схем планування та забудови територій (містобудівної документації)</t>
  </si>
  <si>
    <t>Заходи з розроблення детального плану  теритоії населеного пункту</t>
  </si>
  <si>
    <t>12.3</t>
  </si>
  <si>
    <t>Субвенція з місцевого бюджету державному бюджету на виконання програм соціально-економічного розвитку регіонів</t>
  </si>
  <si>
    <t>15.1</t>
  </si>
  <si>
    <t>Надання дошкільної освіти</t>
  </si>
  <si>
    <t>Проведення навчально-тренувальних зборів і змагань з неолімпійських видів спорту</t>
  </si>
  <si>
    <t>Будівництво освітніх установ та закладів</t>
  </si>
  <si>
    <t>Виконання заходів забезпечення надання послуги дошкільної освіти</t>
  </si>
  <si>
    <t>Виконання заходів забезпечення надання послуги загальної середньої освіти</t>
  </si>
  <si>
    <t>Розширення мережі закладів освіти</t>
  </si>
  <si>
    <t>Заходи та роботи з територіальної оборони</t>
  </si>
  <si>
    <t xml:space="preserve">Інші заходи в галузі культури і мистецтва </t>
  </si>
  <si>
    <t>Будівництво установ та закладів культури</t>
  </si>
  <si>
    <t>КПКВ</t>
  </si>
  <si>
    <t>0110150</t>
  </si>
  <si>
    <t>0112080</t>
  </si>
  <si>
    <t>0112111</t>
  </si>
  <si>
    <t>0114082</t>
  </si>
  <si>
    <t>1014082</t>
  </si>
  <si>
    <t>1017324</t>
  </si>
  <si>
    <t>0116030</t>
  </si>
  <si>
    <t>0118340</t>
  </si>
  <si>
    <t>0116071</t>
  </si>
  <si>
    <t>0117130</t>
  </si>
  <si>
    <t>0117350</t>
  </si>
  <si>
    <t>0119800</t>
  </si>
  <si>
    <t>0118110</t>
  </si>
  <si>
    <t>0118240</t>
  </si>
  <si>
    <t>0611010</t>
  </si>
  <si>
    <t>0617321</t>
  </si>
  <si>
    <t>0617381</t>
  </si>
  <si>
    <t>0813031</t>
  </si>
  <si>
    <t>0813032</t>
  </si>
  <si>
    <t>0813242</t>
  </si>
  <si>
    <t>0813123</t>
  </si>
  <si>
    <t>0813140</t>
  </si>
  <si>
    <t>Додаток</t>
  </si>
  <si>
    <t xml:space="preserve">до рішення Бучанської міської ради </t>
  </si>
  <si>
    <t>(програми, які передбачають фінансування і фінансуються з місцевого бюджету)</t>
  </si>
  <si>
    <t xml:space="preserve">Секретар ради                                                                                     </t>
  </si>
  <si>
    <t>Звіт про виконання місцевих цільових програм Бучанської міської територіальної громади за 1 півріччя 2024 рік</t>
  </si>
  <si>
    <t>Комплексна місцева цільова програма Бучанської міської територіальної громади SMART-BUCHA на 2024-2026 роки</t>
  </si>
  <si>
    <t>1.2</t>
  </si>
  <si>
    <t xml:space="preserve">Проведені видатки на закупівлю  примірників програмного забезпечення «Аскод»; обслуговування комп’ютерних програм; формування сертифікатів електронних підписів; веб-хостинг; продовження ліцензій «Ліга Закон», «ІС-ПРО», «Вчасно», «Умуні», «Погосподарча книга».
</t>
  </si>
  <si>
    <t xml:space="preserve">Забезпечено 185 пільгових рецептів для окремих груп населення на суму 519,2 тис. грн. Здійснено витрати для підтримки будівель КДЦ (Польова 21/10; Шевченко,52; Б.Хмельницького, 2; Шевченко, 52) в робочому стані, а саме внутрішніх водяних систем, теплопостачання; оплачено енергоносії; утримання прибудинкової території.
</t>
  </si>
  <si>
    <t>Комплексна програма розвитку культури Бучанської міської територіальної громади на 2024-2026 роки</t>
  </si>
  <si>
    <t>1014040</t>
  </si>
  <si>
    <t>Забезпечення діяльності музеїв і виставок</t>
  </si>
  <si>
    <t>Проведено експертизу проектної документації по об’єкту: Реконструкція будівлі «Бучанського центру культури та мистецтв» по вул. В. Ковальського, 61-в, в м. Буча, Бучанського р-ну, Київської області з добудовою споруди цивільного захисту</t>
  </si>
  <si>
    <t>Проведено виплату грошової винагороди до державних та професійних заходів на суму 140,3 тис. грн. Здійснено видатки на закупівлю квітів, прапорів, друкованої продукції, протокольна атрибутика (банери, буклети, нагороди) та проведення протокольних заходів Бучанською міською радою на суму 752,5 тис. грн.</t>
  </si>
  <si>
    <t>Проведено експертизу технічного стану об’єкта – Будинку – музею видатних діячів науки і культури ім. Є.О.Патона</t>
  </si>
  <si>
    <t>Збереження та контроль стану будівель музейних установ</t>
  </si>
  <si>
    <t>Придбано звукопідсилювальну та  світлову апаратуру, сценічний одяг, музичні інструменти, комп’ютерну та оргтехніку, інвентар тощо. Проведено 35 урочистих заходів</t>
  </si>
  <si>
    <t xml:space="preserve">Програма поводження з твердими побутовими відходами на території Бучанської міської територіальної громади на 2024-2026 роки </t>
  </si>
  <si>
    <t>Перевезення та утилізація твердих побутових відходів та ліквідація стихійних сміттєзвалищ</t>
  </si>
  <si>
    <t>Програма благоустрою території населених пунктів Бучанської міської територіальної громади на 2024-2025 роки</t>
  </si>
  <si>
    <t>Забезпечення діяльності водопровідно-каналізаційного господарства</t>
  </si>
  <si>
    <t>Організація благоустрою населених пунктів</t>
  </si>
  <si>
    <t>Утримання та розвиток автомобльних доріг</t>
  </si>
  <si>
    <t>Виконання заходів за рахунок цільових фондів</t>
  </si>
  <si>
    <t>Розширення мережі водопостачання, придбання насосів свердловинних у сел. Ворзель</t>
  </si>
  <si>
    <t>Капітальний ремонт дороги по вул. Димитрова в м. Буча –  1467,6тис.грн; капітальний ремонт дороги по вул. Нова в м. Буча–  1449,7тис.грн,; капітальний ремонт дороги по вул. Києво-Мироцька (від вул. Києво-Мироцька до вул. Дмитрова) в м. Буча–  1449,7тис.грн; частково виконані роботи з капітального ремонту інших ділянок доріг, а також розробка ПКД</t>
  </si>
  <si>
    <t>Заходи Бучазеленбуд загалом на 15446,5 тис. грн:  обслуговування систем поливу зелених насаджень - 139,5 тис.грн, утримання служби благоустрою 9377,6 тис. грн, знесення сухих, аварійних, фаутних дерев та кронування -216,8 тис. грн, обслуговування та ремонт  спецтехніки - 11,8 тис. грн,   залучення  спецтехніки (автогідропідіймач, самоскид, екскаватор) - 184,5 тис.грн,  збирання, вивезення та утилізацію сміття з територій парків, скверів, зелених зон - 80,8 тис.грн, закупка техніки, спецодягу, ПММ, інвентарю, обладнання, матеріалів  для здійснення благоустрою  - 931,4 тис.грн,  закупівля транспортних засобів, спеціалізованих машин, механізмів, устаткування, спеціалізованого інвентарю, шин, запчастин - 257,3 тис.грн, закупка матеріалів для озеленення та догляду за зеленими насадженнями- 1696,9 тис.грн, придбання урн, лав, флаг штоків, кашпо, новорічних декорацій, ілюмінації, світильників, банерів, прапорів, елементів дитячих, ігрових майданчиків та інших елементів благоустрою - 261,9 тис. грн, утримання фонтанів - 85,3 тис. грн,  утримання (поточний ремонт) мереж освітлення, трансформаторів - 60,8 тис.грн. ,  відновлення елементів благоустрою, обслуговування  та їх поточний ремонт - 75,9 тис. грн, 75,9 тис. грн,  капітальний ремонт озеленення з влаштуванням автоматичного поливу по вул. Володимира Ковальського в м. Буча, в т.ч. проєктні роботи та технічний нагляд - 858,2 тис.грн, розроблення ПКД на  капітальний ремонт озеленення з влаштуванням автоматичного поливу по вулиці  Шевченка  в м.Буча - 52,1 тис.грн.                                                                                                                                                                                                                                                                                                Заходи Бучасервіс на загальну суму 26913,7 тис. грн, у т.ч.: утримання дорожньої служби (оплата праці дорожньої служби, холодний асфальт; люки чавунні, обмежувачі швидкості, смітники на зупинках, піщано-соляну суміш, інструмент, господарський інвентар, фарба, спецодяг, ТО техніки тощо) – 4177,9 тис.грн; утримання в належному технічному стані доріг, зливної каналізації дорожньої інфраструктури (поточний ремонт) – 9365,4 тис.грн; поточне обслуговування  та реконструкція мереж вуличного освітлення  Бучанської МТГ (14 населених пунктів); закупівля дизельних генераторів - 1596 тис.грн; капітальний ремонт благоустрою між. вул. Леха Качинського та Захисників України в м. Буча–1475,7 тис.грн; капітальний ремонт огорожі споруди для обслуговування свердловини по вул. В. Ковальського, 78-А в м. Буча - 1433,3 тис.грн.  тощо</t>
  </si>
  <si>
    <t>Програма відшкодування різниці в тарифах на комунальні послуги для населення на території Бучанської міської територіальної громади на 2023-2024 роки.</t>
  </si>
  <si>
    <t xml:space="preserve">Проведено видатки відшкодування різниці між розміром тарифів на централізоване водопостачання та централізоване водовідведення </t>
  </si>
  <si>
    <t>4.2</t>
  </si>
  <si>
    <t>4.3</t>
  </si>
  <si>
    <t>4.4</t>
  </si>
  <si>
    <t>6.3</t>
  </si>
  <si>
    <t>6.4</t>
  </si>
  <si>
    <t>Місцева програма «Охорона і раціональне використання земель та інших природних ресурсів Бучанської міської територіальної громади» на 2024-2026 роки</t>
  </si>
  <si>
    <t>Програма оновлення та розроблення картографічної основи, містобудівної документації та створення містобудівного кадастру на території Бучанської міської територіальної громади на 2021-2025 роки</t>
  </si>
  <si>
    <t>8</t>
  </si>
  <si>
    <t>Цільова Програма фінансової підтримки комунальних підприємств Бучанської міської ради на 2023-2024 роки (зі змінами)</t>
  </si>
  <si>
    <t>117411</t>
  </si>
  <si>
    <t>Фінансування одержувача бюджетних коштів КП "Бучатранссервіс"</t>
  </si>
  <si>
    <t>Програма розвитку системи освіти Бучанської міської територіальної громади на 2024-2026 роки</t>
  </si>
  <si>
    <t>Надання загальної середньої освіти</t>
  </si>
  <si>
    <t>Інші програми та заходи у сфері освіти</t>
  </si>
  <si>
    <t>Реалізація заходів НКПВУ</t>
  </si>
  <si>
    <t>Реалізація проєктів ПВУ</t>
  </si>
  <si>
    <t>11.3</t>
  </si>
  <si>
    <t>11.4</t>
  </si>
  <si>
    <t>11.5</t>
  </si>
  <si>
    <t>11.6</t>
  </si>
  <si>
    <t>0611021</t>
  </si>
  <si>
    <t>0611142</t>
  </si>
  <si>
    <t>0617366</t>
  </si>
  <si>
    <t>Місцева програма «З турботою про кожного» на 2024-2026 роки</t>
  </si>
  <si>
    <t>Пільги окремим категоріям громадян відповідно законодавства</t>
  </si>
  <si>
    <t>Пільги окремим категорям громадян з послуг зв'язку</t>
  </si>
  <si>
    <t>Пільговий проїзд автомобільним транспортом</t>
  </si>
  <si>
    <t>Пільговий проїзд залізничним транспортом</t>
  </si>
  <si>
    <t>Інші заходи у сфері соціального забезпечення</t>
  </si>
  <si>
    <t>0813033</t>
  </si>
  <si>
    <t>0813035</t>
  </si>
  <si>
    <t>Комплексна програма підтримки сім’ї та забезпечення прав дітей «На зустріч дітям» на 2024-2026 роки</t>
  </si>
  <si>
    <t>Оздороровлення та відпочинок</t>
  </si>
  <si>
    <t>Місцева комплексна цільова програма «Соціальна підтримка учасників АТО/ООС, Захисників та Захисниць України та членів їх сімей, учасників Революції Гідності та членів їх сімей» на 2024-2026 роки</t>
  </si>
  <si>
    <t>Інші заходи у сфері соціального захисту і соціального забезпечення</t>
  </si>
  <si>
    <t>Місцева цільова програма «Забезпечення тимчасовим житлом громадян, які втратили житло внаслідок бойових дій, терористичних актів, диверсій, спричинених військовою агресією російської федерації» на 2024-2026 роки</t>
  </si>
  <si>
    <t>Комплексна програма підтримки молоді та сприяння національно-патріотичному вихованню дітей та молоді Бучанської міської територіальної громади на 2024-2026 роки</t>
  </si>
  <si>
    <t>Інші заходи та заклади молодіжної політики</t>
  </si>
  <si>
    <t>Виплата матеріальної допомоги, відшкодування пільг на житлово-комунальні послуги, інша соціальна підтримка учасників   АТО/ООС, Захисників України та їх сімей</t>
  </si>
  <si>
    <t>Проведено святкування Дня захисту дітей (01 червня)</t>
  </si>
  <si>
    <t>Проведено виплату стипендій (кількість стипендіатів  35 осіб, розмір стипендії 1 242,23грн на місяць)</t>
  </si>
  <si>
    <t>Оплата житлово-комунальних та інших послуг для забезпечення діяльності модульних містечок</t>
  </si>
  <si>
    <t xml:space="preserve">Проведено оплату проживання в модульних містечках: чисельність осіб, які забезпечені тимчасовим житлом, -  648 осіб. Утримання модульних містечок за адресами: м. Буча, вул. Депутатська, 1-В, вул. Вокзальна, 46-А, вул. Є.Гребінки, 2в, смт. Ворзель, вул. Курортна, 37 :
       - комунальні послуги – 2240,6 тис. грн;
       - закупівля палива – 18,7 тис. грн; 
       - вивіз стоків – 62,6 тис. грн;
       - чистка каналізації (Вокзальна, 46А) – 9,4 тис. грн..
</t>
  </si>
  <si>
    <t>Проведення в громаді, зокрема: святкування Дня захисту дітей (01 червня); щорічної акції  «Школяр» (з середини серпня поточного року); дитячої-розважальної програми до Дня м. Буча та Днів населених пунктів територіальної громади; благодійної акції  «З любов’ю до дітей»;  заходів до дня Святого Миколая;  відзначення різдвяних і новорічних свят</t>
  </si>
  <si>
    <t>Програма розвитку фізичної культури і спорту Бучанської міської територіальної громади на 2024-2026 роки</t>
  </si>
  <si>
    <t>17</t>
  </si>
  <si>
    <t>18</t>
  </si>
  <si>
    <t xml:space="preserve">Придбано матеріали та інвентар (форма, інструменти, шини, акумулятори, генератори електричне обладнання, планшети, квадрокоптери, системи старлінк, прилади нічного бачення - комплект засобів для 4 мобільних вогневих груп, 3 автомобіля);  проведено техобслуговування автомобілів територіальної оборони;
</t>
  </si>
  <si>
    <t>Комплексна програма національного спротиву, мобілізаційної готовності та територіальної оборони Бучанської міської територіальної громади на 2024-2026 роки</t>
  </si>
  <si>
    <t>Придбання матеріалів, інвентарю, обладнання для підрозділів ЗСУ</t>
  </si>
  <si>
    <t>Передано міжбюджетний трансферт частинам Міноборони та НГУ</t>
  </si>
  <si>
    <t>Передача міжбюджетного трансферту частинам Міноборони та НГУ</t>
  </si>
  <si>
    <t>Програма цивільного захисту населення і територій Бучанської міської територіальної громади від надзвичайних ситуацій на 2024-2026 роки</t>
  </si>
  <si>
    <t>Заходи запобігання та ліквідації НС</t>
  </si>
  <si>
    <t xml:space="preserve">Проведено: усунення аварій у житловому фонді (поточний ремонт); технічне обслуговування системи оповіщення , послуги мобільного зв’язку для роботи системи оповіщення; послуги з наслідків буреломів та вітровалів (зрізка дерев); технічне обстеження житлового фонду; технічне обслуговування мереж вуличного освітлення; поточний ремонт (влаштування) майданчику для переробки сміття;  придбання ПММ та одноразового посуду для пункту незламності; надано матеріальну допомогу потерпілим від пожежі; проведення капітального ремонту багатоквартирного житлового фонду, що був пошкоджений під час проведення бойових дій на території громади. </t>
  </si>
  <si>
    <t xml:space="preserve">Заходи із запобігання та ліквідації надзвичайних ситуацій та наслідків стихійного лиха </t>
  </si>
  <si>
    <t>Місцева програма розвитку соціальних послуг Бучанської міської територіальної громади на 2024-2026 роки</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</si>
  <si>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</si>
  <si>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Утримання та забезпечення діяльності центрів соціальних служб</t>
  </si>
  <si>
    <t>0813104</t>
  </si>
  <si>
    <t>0813121</t>
  </si>
  <si>
    <t>Надання соціальних послуг за місцем проживання громадянам, які не здатні до самообслуговування у зв'язку з похилим віком, хворобою, інвалідністю</t>
  </si>
  <si>
    <t>Забезпечення діяльності центру соціальних служб</t>
  </si>
  <si>
    <t>Передано трансферт для забезпечення надання соціальних послуг</t>
  </si>
  <si>
    <t>Проведення заходів заплановано на 2 півріччя</t>
  </si>
  <si>
    <t>Компенсація буде виплачена у 2 півріччі</t>
  </si>
  <si>
    <t>Виплачено матеріальної  допомоги  599 тис. грн, отримувачі - 271 особа. Відшкодовано пільги на житлово-комунальні послуги  членам сімей загиблих (померлих) учасників АТО/ООС, Захисників України - 64 особам. Виплата одноразової грошової допомоги на компенсацію витрат на проїзд - 129 отримувачів. Надана компенсація за оплату харчування вихованців дошкільних навчальних закладів, з числа дітей учасників АТО/ООС, Захисників України - 135 осіб. Надана щомісячна адресна грошова допомога дітям - 51 особі</t>
  </si>
  <si>
    <t>Проведено оплату за пільговий проїзд один раз на рік громадянам, які постраждали внаслідок Чорнобильської катастрофи –  8 особам</t>
  </si>
  <si>
    <t>Проведено оплату пільг з послуг зв’язку окремих категорій громадян – 453 особам</t>
  </si>
  <si>
    <t>Проведено оплату за пільговий проїзд автомобільним транспортом окремих категорій громадян – 23328 осіб</t>
  </si>
  <si>
    <t>Проведено оплату за пільговий проїзд залізничним транспортом окремих категорій громадян – 5291 осіб</t>
  </si>
  <si>
    <t>Програма затверджена в червні. Було проведено видатки для оплати соціальних послуг за відповідний період</t>
  </si>
  <si>
    <t>Забезпечення лікарськими засобами населення громади згідно умов Постанови КМУ №1303 «Про впорядкування безоплатного та пільгового відпуску лікарських засобів за рецептами лікарів у разі амбулаторного лікування окремих груп населення за певними категоріями захворювань»; відшкодування вартості зубопротезування пільгової категорії населення Бучанської громади.</t>
  </si>
  <si>
    <t xml:space="preserve">План фінансування Програми на 2024 рік,         тис. грн </t>
  </si>
  <si>
    <t>Фактично профінансовано в 1 півріччі 2024 року,      тис. грн</t>
  </si>
  <si>
    <t>Відсоток виконання заходу, %</t>
  </si>
  <si>
    <t>Здійснення природоохоронних заходів з утилізації небезпечних побутових відходів заплановано на 2 півріччя</t>
  </si>
  <si>
    <t>Забезпечення підтримки функціонування комунального підприємства</t>
  </si>
  <si>
    <t>Заходи заплановано на 2 півріччя</t>
  </si>
  <si>
    <t>Інші виплати населенню</t>
  </si>
  <si>
    <t>Фінансування заплановано на 2 півріччя</t>
  </si>
  <si>
    <t>пкд</t>
  </si>
  <si>
    <t>пот рем</t>
  </si>
  <si>
    <t xml:space="preserve">Технічне обслуговування та підтримка; обслуговування наявного ліцензійного програмного забезпечення у структурних підрозділах та центрі надання адміністративних послуг
</t>
  </si>
  <si>
    <t xml:space="preserve">Передача міжбюджетного трансферту сервісному центру МВС
</t>
  </si>
  <si>
    <t xml:space="preserve">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 </t>
  </si>
  <si>
    <t>Направлено на виплату матеріальної  та соціальної допомоги,  у т. ч. на:
- компенсацію витрат на поховання жителів Бучанської міської територіальної громади, які загинули під час проведення бойових дій російськими окупантами на території Бучанської міської територіальної громади 8 ос. – 69,6 тис. грн;
- громадянам, які втратили членів родини під час проведення бойових дій російськими окупантами, 16 ос. – 600,0 тис. грн;
- військовослужбовцям, учасникам АТО/ООС, Захисникам чи Захисницям України при наявності поранення, контузії або каліцтва під час виконання бойового завдання 56 ос. – 773 тис;
- на лікування та медичне обслуговування 1041 ос. – 2385,1 тис. грн;
- на вирішення соціально-побутових питань 84  ос. –214,33 тис. грн;
- на поховання – 36 ос. – 201,0 тис. грн;
- харчування малозабезпечених громадян – 10 ос. – 92,0 тис. грн.;
- забезпечення пасхальними виробами до Дня Великодня, 360 ос. – 147,3 тис. грн.;
-  матеріальна допомога довгожителям громади – 147 ос. – 147,0 тис.грн.</t>
  </si>
  <si>
    <t xml:space="preserve">Тарас ШАПРАВСЬКИЙ </t>
  </si>
  <si>
    <t>Проведення навчально-тренувальних зборів і змагань з олімпійських видів спорту</t>
  </si>
  <si>
    <t>На спортивних базах було проведено низку спортивних змагань за кошти меценатів, у т.ч.:  з олімпійських видів спорту – 24 заходи, в яких взяли участь 5411 осіб</t>
  </si>
  <si>
    <t xml:space="preserve">На спортивних базах було проведено низку спортивних змагань за кошти меценатів, у т.ч.:  з неолімпійських видів спорту – 17 заходів, в яких взяли участь 3056 осіб
</t>
  </si>
  <si>
    <t xml:space="preserve">Забезпечено пільгові категорії населення лікарськими засобами та медичними виробами на суму 168 тис. грн. Забезпечено цілодобову невідкладну та екстрену медичну допомогу. 
Проведено поточний ремонт приміщень амбулаторії за адресою: м. Буча, вул. Бірюкова. Придбано офісні та медичні меблі для амбулаторії за адресою: м. Буча, вул. Бірюкова 7 прим. 12                                                                                                                                                                                         
</t>
  </si>
  <si>
    <t>Проведено виплату допомоги дитині-сироті (1 отримувач)</t>
  </si>
  <si>
    <t>Капітальний ремонт захисної споруди цивільного захисту (ПРУ) КЗ «Гаврилівського закладу загальної середньої освіти І-ІІІ ступенів» №8 - 1158,677 тис. грн, будівництво протирадіаційного укриття на 400 місць з надбудовою спортивного залу КЗ "Бабинецький заклад загальної середньої освіти І-ІІІ ступенів № 13" - 804,269 тис. грн</t>
  </si>
  <si>
    <t>Забезпечення харчуванням вихованців ЗДО за рахунок місцевого бюджету з розрахунку 10% від вартості харчування на день в м. Буча та 40 % від вартості харчування на день в дітей, які проживають у сільській місцевості громади - 3953,4 тис. грн, проведення поточних ремонтів, придбання предметів і матеріалів для закладів дошкільної освіти, забезпечення доступом до мережі Інтернет</t>
  </si>
  <si>
    <t>Забезпечення харчуванням (100%) осіб з інвалідністю - 7321,9 тис. грн, ремонт харчоблоку за проєктом «Фабрика – кухня» в Бучанському  ліцеї №5  - 734,0 тис. грн,  в КЗ «Гаврилівський  заклад загальної середньої освіти І-ІІІ ступенів» № 8 - 766,0 тис. грн, проведення поточних ремонтів, закупівля предметів і матеріалів</t>
  </si>
  <si>
    <t>від 09.08.2024 року  № 4700-62-VIII</t>
  </si>
  <si>
    <t>В.о. начальник відділу економічного розвитку та інвестицій</t>
  </si>
  <si>
    <t>Анастасія МАРЧЕНКО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</si>
</sst>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1" x14ac:knownFonts="1">
    <font>
      <sz val="11"/>
      <color theme="1"/>
      <name val="Calibri"/>
      <family val="2"/>
      <scheme val="minor"/>
    </font>
    <font>
      <sz val="11"/>
      <color theme="1"/>
      <name val="Calibri"/>
      <family val="2"/>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2"/>
      <color theme="1"/>
      <name val="Times New Roman"/>
      <family val="1"/>
      <charset val="204"/>
    </font>
    <font>
      <sz val="14"/>
      <color theme="1"/>
      <name val="Times New Roman"/>
      <family val="1"/>
      <charset val="204"/>
    </font>
    <font>
      <b/>
      <sz val="11"/>
      <name val="Times New Roman"/>
      <family val="1"/>
      <charset val="204"/>
    </font>
    <font>
      <sz val="11"/>
      <color rgb="FF000000"/>
      <name val="Times New Roman"/>
      <family val="1"/>
      <charset val="204"/>
    </font>
    <font>
      <sz val="11"/>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rgb="FF000000"/>
      </left>
      <right style="medium">
        <color rgb="FF000000"/>
      </right>
      <top/>
      <bottom style="medium">
        <color rgb="FF000000"/>
      </bottom>
      <diagonal/>
    </border>
    <border>
      <left style="medium">
        <color rgb="FFCCCCCC"/>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49" fontId="2" fillId="0" borderId="1" xfId="0" applyNumberFormat="1" applyFont="1" applyBorder="1" applyAlignment="1">
      <alignment vertical="center" wrapText="1"/>
    </xf>
    <xf numFmtId="49" fontId="2" fillId="0" borderId="0" xfId="0" applyNumberFormat="1" applyFont="1" applyAlignment="1">
      <alignment vertical="center" wrapText="1"/>
    </xf>
    <xf numFmtId="0" fontId="3" fillId="2" borderId="2" xfId="0" applyFont="1" applyFill="1" applyBorder="1" applyAlignment="1">
      <alignment horizontal="center" vertical="center" wrapText="1"/>
    </xf>
    <xf numFmtId="166"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2" borderId="6" xfId="0" applyFont="1" applyFill="1" applyBorder="1" applyAlignment="1">
      <alignment horizontal="center"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49" fontId="2" fillId="0" borderId="2" xfId="0" applyNumberFormat="1" applyFont="1" applyBorder="1" applyAlignment="1">
      <alignment vertical="top" wrapText="1"/>
    </xf>
    <xf numFmtId="0" fontId="2" fillId="0" borderId="5" xfId="0" applyFont="1" applyBorder="1" applyAlignment="1">
      <alignment horizontal="left" vertical="center" wrapText="1"/>
    </xf>
    <xf numFmtId="49" fontId="3"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164" fontId="6" fillId="0" borderId="1" xfId="1"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166" fontId="6" fillId="3" borderId="1" xfId="0" applyNumberFormat="1" applyFont="1" applyFill="1" applyBorder="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166" fontId="4" fillId="0" borderId="9" xfId="0" applyNumberFormat="1" applyFont="1" applyBorder="1" applyAlignment="1">
      <alignment horizontal="center"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wrapText="1"/>
    </xf>
    <xf numFmtId="166" fontId="5" fillId="0" borderId="9"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166" fontId="6" fillId="0" borderId="3" xfId="0" applyNumberFormat="1" applyFont="1" applyBorder="1" applyAlignment="1">
      <alignment horizontal="center" vertical="center" wrapText="1"/>
    </xf>
    <xf numFmtId="164" fontId="6" fillId="0" borderId="12" xfId="1" applyNumberFormat="1" applyFont="1" applyBorder="1" applyAlignment="1">
      <alignment horizontal="center" vertical="center" wrapText="1"/>
    </xf>
    <xf numFmtId="166" fontId="4" fillId="0" borderId="12" xfId="0" applyNumberFormat="1" applyFont="1" applyBorder="1" applyAlignment="1">
      <alignment horizontal="center" vertical="center" wrapText="1"/>
    </xf>
    <xf numFmtId="0" fontId="2" fillId="0" borderId="1" xfId="0" applyFont="1" applyBorder="1" applyAlignment="1">
      <alignment wrapText="1"/>
    </xf>
    <xf numFmtId="0" fontId="2" fillId="0" borderId="4" xfId="0" applyFont="1" applyBorder="1" applyAlignment="1">
      <alignment horizontal="left" vertical="center" wrapText="1"/>
    </xf>
    <xf numFmtId="0" fontId="2" fillId="0" borderId="1" xfId="0" applyFont="1" applyBorder="1" applyAlignment="1">
      <alignment vertical="top" wrapText="1"/>
    </xf>
    <xf numFmtId="49" fontId="2" fillId="0" borderId="0" xfId="0" applyNumberFormat="1"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xf>
    <xf numFmtId="0" fontId="2" fillId="0" borderId="4" xfId="0" applyFont="1" applyBorder="1" applyAlignment="1">
      <alignment horizontal="left" vertical="top" wrapText="1"/>
    </xf>
    <xf numFmtId="0" fontId="2" fillId="0" borderId="12" xfId="0" applyFont="1" applyBorder="1" applyAlignment="1">
      <alignment horizontal="center" vertical="center" wrapText="1"/>
    </xf>
    <xf numFmtId="4" fontId="2" fillId="0" borderId="1" xfId="0" applyNumberFormat="1" applyFont="1" applyBorder="1" applyAlignment="1">
      <alignment horizontal="left" vertical="top" wrapText="1"/>
    </xf>
    <xf numFmtId="166" fontId="6" fillId="0" borderId="4" xfId="0" applyNumberFormat="1" applyFont="1" applyBorder="1" applyAlignment="1">
      <alignment horizontal="center" vertical="center" wrapText="1"/>
    </xf>
    <xf numFmtId="164" fontId="4" fillId="0" borderId="12" xfId="1" applyNumberFormat="1" applyFont="1" applyBorder="1" applyAlignment="1">
      <alignment horizontal="center" vertical="center" wrapText="1"/>
    </xf>
    <xf numFmtId="0" fontId="2" fillId="0" borderId="12"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indent="1"/>
    </xf>
    <xf numFmtId="0" fontId="2" fillId="0" borderId="1" xfId="0" applyFont="1" applyBorder="1" applyAlignment="1">
      <alignment horizontal="left" vertical="top" wrapText="1" indent="1"/>
    </xf>
    <xf numFmtId="0" fontId="2" fillId="0" borderId="0" xfId="0" applyFont="1" applyAlignment="1">
      <alignment horizontal="left" vertical="top" wrapText="1"/>
    </xf>
    <xf numFmtId="49" fontId="2" fillId="0" borderId="1" xfId="0" applyNumberFormat="1" applyFont="1" applyBorder="1" applyAlignment="1">
      <alignment horizontal="center" vertical="top" wrapText="1"/>
    </xf>
    <xf numFmtId="49" fontId="2" fillId="0" borderId="0" xfId="0" applyNumberFormat="1" applyFont="1" applyAlignment="1">
      <alignment horizontal="center" vertical="top" wrapText="1"/>
    </xf>
    <xf numFmtId="0" fontId="5" fillId="0" borderId="1" xfId="0" applyFont="1" applyBorder="1" applyAlignment="1">
      <alignment horizontal="center" vertical="top" wrapText="1"/>
    </xf>
    <xf numFmtId="49" fontId="2" fillId="0" borderId="1" xfId="0" applyNumberFormat="1" applyFont="1" applyBorder="1" applyAlignment="1">
      <alignment horizontal="left" vertical="top" wrapText="1"/>
    </xf>
    <xf numFmtId="49" fontId="2" fillId="0" borderId="15" xfId="0" applyNumberFormat="1" applyFont="1" applyBorder="1" applyAlignment="1">
      <alignment horizontal="center" vertical="top" wrapText="1"/>
    </xf>
    <xf numFmtId="49" fontId="2" fillId="0" borderId="14" xfId="0" applyNumberFormat="1" applyFont="1" applyBorder="1" applyAlignment="1">
      <alignment horizontal="left" vertical="top" wrapText="1"/>
    </xf>
    <xf numFmtId="0" fontId="2" fillId="0" borderId="19" xfId="0" applyFont="1" applyBorder="1" applyAlignment="1">
      <alignment vertical="center" wrapText="1"/>
    </xf>
    <xf numFmtId="0" fontId="10" fillId="0" borderId="19" xfId="0" applyFont="1" applyBorder="1" applyAlignment="1">
      <alignment horizontal="center" vertical="center" wrapText="1"/>
    </xf>
    <xf numFmtId="0" fontId="2" fillId="0" borderId="19" xfId="0" applyFont="1" applyBorder="1" applyAlignment="1">
      <alignment horizontal="center" vertical="center" wrapText="1"/>
    </xf>
    <xf numFmtId="0" fontId="8"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vertical="center" wrapText="1"/>
    </xf>
    <xf numFmtId="0" fontId="8"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20" xfId="0" applyFont="1" applyFill="1" applyBorder="1" applyAlignment="1">
      <alignment horizontal="center" vertical="center" wrapText="1"/>
    </xf>
    <xf numFmtId="0" fontId="9" fillId="0" borderId="1" xfId="0" applyFont="1" applyBorder="1" applyAlignment="1">
      <alignment horizontal="left" vertical="center" wrapText="1"/>
    </xf>
    <xf numFmtId="166" fontId="4" fillId="3" borderId="1" xfId="0" applyNumberFormat="1" applyFont="1" applyFill="1" applyBorder="1" applyAlignment="1">
      <alignment horizontal="center" vertical="center" wrapText="1"/>
    </xf>
    <xf numFmtId="164" fontId="4" fillId="3" borderId="1" xfId="1"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164" fontId="6" fillId="0" borderId="1" xfId="1" applyNumberFormat="1" applyFont="1" applyFill="1" applyBorder="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0" xfId="0" applyNumberFormat="1" applyFont="1" applyAlignment="1">
      <alignment horizontal="center" vertical="center" wrapText="1"/>
    </xf>
    <xf numFmtId="49" fontId="5" fillId="0" borderId="9" xfId="0" applyNumberFormat="1" applyFont="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cellXfs>
  <cellStyles count="2">
    <cellStyle name="Відсотковий" xfId="1" builtinId="5"/>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1"/>
  <sheetViews>
    <sheetView tabSelected="1" view="pageBreakPreview" topLeftCell="A74" zoomScaleNormal="80" zoomScaleSheetLayoutView="100" workbookViewId="0">
      <selection activeCell="H88" sqref="H88"/>
    </sheetView>
  </sheetViews>
  <sheetFormatPr defaultRowHeight="15" x14ac:dyDescent="0.25"/>
  <cols>
    <col min="1" max="1" width="6.28515625" style="4" customWidth="1"/>
    <col min="2" max="2" width="9.85546875" style="4" customWidth="1"/>
    <col min="3" max="3" width="32.7109375" style="2" customWidth="1"/>
    <col min="4" max="4" width="44" style="2" customWidth="1"/>
    <col min="5" max="5" width="15.42578125" style="2" customWidth="1"/>
    <col min="6" max="6" width="16.5703125" style="2" customWidth="1"/>
    <col min="7" max="7" width="10.28515625" style="2" customWidth="1"/>
    <col min="8" max="8" width="116.140625" style="2" customWidth="1"/>
    <col min="9" max="9" width="13.5703125" style="19" customWidth="1"/>
    <col min="10" max="19" width="9.140625" style="2"/>
  </cols>
  <sheetData>
    <row r="1" spans="1:10" x14ac:dyDescent="0.25">
      <c r="H1" s="73" t="s">
        <v>95</v>
      </c>
    </row>
    <row r="2" spans="1:10" x14ac:dyDescent="0.25">
      <c r="H2" s="74" t="s">
        <v>96</v>
      </c>
      <c r="I2"/>
      <c r="J2"/>
    </row>
    <row r="3" spans="1:10" x14ac:dyDescent="0.25">
      <c r="H3" s="74" t="s">
        <v>220</v>
      </c>
      <c r="I3"/>
      <c r="J3"/>
    </row>
    <row r="4" spans="1:10" ht="27.75" customHeight="1" x14ac:dyDescent="0.25">
      <c r="A4" s="84" t="s">
        <v>99</v>
      </c>
      <c r="B4" s="84"/>
      <c r="C4" s="84"/>
      <c r="D4" s="84"/>
      <c r="E4" s="84"/>
      <c r="F4" s="84"/>
      <c r="G4" s="84"/>
      <c r="H4" s="84"/>
      <c r="I4"/>
      <c r="J4"/>
    </row>
    <row r="5" spans="1:10" ht="21" customHeight="1" x14ac:dyDescent="0.25">
      <c r="A5" s="85" t="s">
        <v>97</v>
      </c>
      <c r="B5" s="85"/>
      <c r="C5" s="85"/>
      <c r="D5" s="85"/>
      <c r="E5" s="85"/>
      <c r="F5" s="85"/>
      <c r="G5" s="85"/>
      <c r="H5" s="85"/>
      <c r="I5"/>
      <c r="J5"/>
    </row>
    <row r="6" spans="1:10" ht="90" customHeight="1" x14ac:dyDescent="0.25">
      <c r="A6" s="16" t="s">
        <v>0</v>
      </c>
      <c r="B6" s="20" t="s">
        <v>72</v>
      </c>
      <c r="C6" s="13" t="s">
        <v>10</v>
      </c>
      <c r="D6" s="13" t="s">
        <v>9</v>
      </c>
      <c r="E6" s="13" t="s">
        <v>197</v>
      </c>
      <c r="F6" s="13" t="s">
        <v>198</v>
      </c>
      <c r="G6" s="13" t="s">
        <v>199</v>
      </c>
      <c r="H6" s="13" t="s">
        <v>1</v>
      </c>
    </row>
    <row r="7" spans="1:10" ht="20.25" customHeight="1" x14ac:dyDescent="0.25">
      <c r="A7" s="5">
        <v>1</v>
      </c>
      <c r="B7" s="79" t="s">
        <v>100</v>
      </c>
      <c r="C7" s="79"/>
      <c r="D7" s="79"/>
      <c r="E7" s="79"/>
      <c r="F7" s="79"/>
      <c r="G7" s="79"/>
      <c r="H7" s="80"/>
    </row>
    <row r="8" spans="1:10" ht="95.25" customHeight="1" x14ac:dyDescent="0.25">
      <c r="A8" s="9" t="s">
        <v>2</v>
      </c>
      <c r="B8" s="51" t="s">
        <v>73</v>
      </c>
      <c r="C8" s="10" t="s">
        <v>40</v>
      </c>
      <c r="D8" s="10" t="s">
        <v>207</v>
      </c>
      <c r="E8" s="22">
        <v>1400</v>
      </c>
      <c r="F8" s="22">
        <v>281.5</v>
      </c>
      <c r="G8" s="21">
        <f>F8/E8</f>
        <v>0.20107142857142857</v>
      </c>
      <c r="H8" s="8" t="s">
        <v>102</v>
      </c>
    </row>
    <row r="9" spans="1:10" ht="95.25" customHeight="1" x14ac:dyDescent="0.25">
      <c r="A9" s="9" t="s">
        <v>101</v>
      </c>
      <c r="B9" s="51" t="s">
        <v>84</v>
      </c>
      <c r="C9" s="10" t="s">
        <v>40</v>
      </c>
      <c r="D9" s="10" t="s">
        <v>208</v>
      </c>
      <c r="E9" s="22">
        <v>400</v>
      </c>
      <c r="F9" s="22">
        <v>0</v>
      </c>
      <c r="G9" s="21">
        <f>F9/E9</f>
        <v>0</v>
      </c>
      <c r="H9" s="8" t="s">
        <v>204</v>
      </c>
    </row>
    <row r="10" spans="1:10" ht="15" customHeight="1" x14ac:dyDescent="0.25">
      <c r="A10" s="78" t="s">
        <v>41</v>
      </c>
      <c r="B10" s="82"/>
      <c r="C10" s="82"/>
      <c r="D10" s="83"/>
      <c r="E10" s="17">
        <f>SUM(E8:E9)</f>
        <v>1800</v>
      </c>
      <c r="F10" s="17">
        <f t="shared" ref="F10" si="0">SUM(F8:F9)</f>
        <v>281.5</v>
      </c>
      <c r="G10" s="18">
        <f t="shared" ref="G10" si="1">F10/E10</f>
        <v>0.15638888888888888</v>
      </c>
      <c r="H10" s="1"/>
    </row>
    <row r="11" spans="1:10" ht="32.25" customHeight="1" x14ac:dyDescent="0.25">
      <c r="A11" s="5">
        <v>2</v>
      </c>
      <c r="B11" s="79" t="s">
        <v>3</v>
      </c>
      <c r="C11" s="79"/>
      <c r="D11" s="79"/>
      <c r="E11" s="79"/>
      <c r="F11" s="79"/>
      <c r="G11" s="79"/>
      <c r="H11" s="80"/>
    </row>
    <row r="12" spans="1:10" ht="135.75" customHeight="1" x14ac:dyDescent="0.25">
      <c r="A12" s="9" t="s">
        <v>4</v>
      </c>
      <c r="B12" s="9" t="s">
        <v>74</v>
      </c>
      <c r="C12" s="10" t="s">
        <v>5</v>
      </c>
      <c r="D12" s="10" t="s">
        <v>196</v>
      </c>
      <c r="E12" s="69">
        <v>2695</v>
      </c>
      <c r="F12" s="69">
        <v>998.2</v>
      </c>
      <c r="G12" s="70">
        <f>F12/E12</f>
        <v>0.37038961038961038</v>
      </c>
      <c r="H12" s="43" t="s">
        <v>103</v>
      </c>
    </row>
    <row r="13" spans="1:10" ht="20.25" customHeight="1" x14ac:dyDescent="0.25">
      <c r="A13" s="31">
        <v>3</v>
      </c>
      <c r="B13" s="79" t="s">
        <v>6</v>
      </c>
      <c r="C13" s="79"/>
      <c r="D13" s="79"/>
      <c r="E13" s="79"/>
      <c r="F13" s="79"/>
      <c r="G13" s="79"/>
      <c r="H13" s="80"/>
    </row>
    <row r="14" spans="1:10" ht="198.75" customHeight="1" x14ac:dyDescent="0.25">
      <c r="A14" s="9" t="s">
        <v>7</v>
      </c>
      <c r="B14" s="52" t="s">
        <v>75</v>
      </c>
      <c r="C14" s="10" t="s">
        <v>5</v>
      </c>
      <c r="D14" s="10" t="s">
        <v>42</v>
      </c>
      <c r="E14" s="17">
        <v>4077.24</v>
      </c>
      <c r="F14" s="17">
        <v>3201.9</v>
      </c>
      <c r="G14" s="18">
        <f>F14/E14</f>
        <v>0.78531065132295386</v>
      </c>
      <c r="H14" s="10" t="s">
        <v>215</v>
      </c>
    </row>
    <row r="15" spans="1:10" ht="18.75" x14ac:dyDescent="0.25">
      <c r="A15" s="5">
        <v>5</v>
      </c>
      <c r="B15" s="79" t="s">
        <v>104</v>
      </c>
      <c r="C15" s="79"/>
      <c r="D15" s="79"/>
      <c r="E15" s="79"/>
      <c r="F15" s="79"/>
      <c r="G15" s="79"/>
      <c r="H15" s="80"/>
    </row>
    <row r="16" spans="1:10" ht="59.25" customHeight="1" x14ac:dyDescent="0.25">
      <c r="A16" s="9" t="s">
        <v>8</v>
      </c>
      <c r="B16" s="51" t="s">
        <v>76</v>
      </c>
      <c r="C16" s="10" t="s">
        <v>53</v>
      </c>
      <c r="D16" s="10" t="s">
        <v>52</v>
      </c>
      <c r="E16" s="22">
        <v>2795</v>
      </c>
      <c r="F16" s="22">
        <v>892.8</v>
      </c>
      <c r="G16" s="21">
        <f>F16/E16</f>
        <v>0.31942754919499106</v>
      </c>
      <c r="H16" s="10" t="s">
        <v>108</v>
      </c>
    </row>
    <row r="17" spans="1:8" ht="45" x14ac:dyDescent="0.25">
      <c r="A17" s="9" t="s">
        <v>124</v>
      </c>
      <c r="B17" s="51" t="s">
        <v>77</v>
      </c>
      <c r="C17" s="10" t="s">
        <v>70</v>
      </c>
      <c r="D17" s="10" t="s">
        <v>12</v>
      </c>
      <c r="E17" s="22">
        <v>2000</v>
      </c>
      <c r="F17" s="24">
        <v>704.9</v>
      </c>
      <c r="G17" s="21">
        <f>F17/E17</f>
        <v>0.35244999999999999</v>
      </c>
      <c r="H17" s="10" t="s">
        <v>111</v>
      </c>
    </row>
    <row r="18" spans="1:8" ht="30" x14ac:dyDescent="0.25">
      <c r="A18" s="9" t="s">
        <v>125</v>
      </c>
      <c r="B18" s="51" t="s">
        <v>105</v>
      </c>
      <c r="C18" s="10" t="s">
        <v>106</v>
      </c>
      <c r="D18" s="10" t="s">
        <v>110</v>
      </c>
      <c r="E18" s="22">
        <v>60</v>
      </c>
      <c r="F18" s="22">
        <v>20</v>
      </c>
      <c r="G18" s="21">
        <f>F18/E18</f>
        <v>0.33333333333333331</v>
      </c>
      <c r="H18" s="10" t="s">
        <v>109</v>
      </c>
    </row>
    <row r="19" spans="1:8" ht="33" customHeight="1" x14ac:dyDescent="0.25">
      <c r="A19" s="9" t="s">
        <v>126</v>
      </c>
      <c r="B19" s="51" t="s">
        <v>78</v>
      </c>
      <c r="C19" s="10" t="s">
        <v>71</v>
      </c>
      <c r="D19" s="10" t="s">
        <v>14</v>
      </c>
      <c r="E19" s="22">
        <v>26.1</v>
      </c>
      <c r="F19" s="22">
        <v>26.1</v>
      </c>
      <c r="G19" s="21">
        <f t="shared" ref="G19" si="2">F19/E19</f>
        <v>1</v>
      </c>
      <c r="H19" s="10" t="s">
        <v>107</v>
      </c>
    </row>
    <row r="20" spans="1:8" ht="15" customHeight="1" x14ac:dyDescent="0.25">
      <c r="A20" s="78" t="s">
        <v>41</v>
      </c>
      <c r="B20" s="82"/>
      <c r="C20" s="82"/>
      <c r="D20" s="83"/>
      <c r="E20" s="17">
        <f>SUM(E16:E19)</f>
        <v>4881.1000000000004</v>
      </c>
      <c r="F20" s="17">
        <f>SUM(F16:F19)</f>
        <v>1643.7999999999997</v>
      </c>
      <c r="G20" s="18">
        <f>F20/E20</f>
        <v>0.33676835139620159</v>
      </c>
      <c r="H20" s="1"/>
    </row>
    <row r="21" spans="1:8" ht="18.75" x14ac:dyDescent="0.25">
      <c r="A21" s="11">
        <v>6</v>
      </c>
      <c r="B21" s="81" t="s">
        <v>112</v>
      </c>
      <c r="C21" s="81"/>
      <c r="D21" s="81"/>
      <c r="E21" s="79"/>
      <c r="F21" s="79"/>
      <c r="G21" s="79"/>
      <c r="H21" s="80"/>
    </row>
    <row r="22" spans="1:8" ht="30" x14ac:dyDescent="0.25">
      <c r="A22" s="3" t="s">
        <v>11</v>
      </c>
      <c r="B22" s="51" t="s">
        <v>79</v>
      </c>
      <c r="C22" s="10" t="s">
        <v>48</v>
      </c>
      <c r="D22" s="8" t="s">
        <v>113</v>
      </c>
      <c r="E22" s="22">
        <v>9500</v>
      </c>
      <c r="F22" s="22">
        <v>3231.7</v>
      </c>
      <c r="G22" s="21">
        <f>F22/E22</f>
        <v>0.34017894736842103</v>
      </c>
      <c r="H22" s="15" t="s">
        <v>16</v>
      </c>
    </row>
    <row r="23" spans="1:8" ht="30" x14ac:dyDescent="0.25">
      <c r="A23" s="3" t="s">
        <v>13</v>
      </c>
      <c r="B23" s="51" t="s">
        <v>80</v>
      </c>
      <c r="C23" s="10" t="s">
        <v>49</v>
      </c>
      <c r="D23" s="8" t="s">
        <v>51</v>
      </c>
      <c r="E23" s="22">
        <v>35.799999999999997</v>
      </c>
      <c r="F23" s="22">
        <v>0</v>
      </c>
      <c r="G23" s="21">
        <f>F23/E23</f>
        <v>0</v>
      </c>
      <c r="H23" s="15" t="s">
        <v>200</v>
      </c>
    </row>
    <row r="24" spans="1:8" ht="18.75" x14ac:dyDescent="0.25">
      <c r="A24" s="75" t="s">
        <v>50</v>
      </c>
      <c r="B24" s="76"/>
      <c r="C24" s="76"/>
      <c r="D24" s="77"/>
      <c r="E24" s="17">
        <f>SUM(E22:E23)</f>
        <v>9535.7999999999993</v>
      </c>
      <c r="F24" s="17">
        <f>SUM(F22:F23)</f>
        <v>3231.7</v>
      </c>
      <c r="G24" s="18">
        <f>F24/E24</f>
        <v>0.33890182260533991</v>
      </c>
      <c r="H24" s="1"/>
    </row>
    <row r="25" spans="1:8" ht="18.75" x14ac:dyDescent="0.25">
      <c r="A25" s="5" t="s">
        <v>17</v>
      </c>
      <c r="B25" s="81" t="s">
        <v>114</v>
      </c>
      <c r="C25" s="81"/>
      <c r="D25" s="81"/>
      <c r="E25" s="79"/>
      <c r="F25" s="79"/>
      <c r="G25" s="79"/>
      <c r="H25" s="80"/>
    </row>
    <row r="26" spans="1:8" ht="308.25" customHeight="1" x14ac:dyDescent="0.25">
      <c r="A26" s="14" t="s">
        <v>15</v>
      </c>
      <c r="B26" s="53">
        <v>116030</v>
      </c>
      <c r="C26" s="10" t="s">
        <v>116</v>
      </c>
      <c r="D26" s="10" t="s">
        <v>54</v>
      </c>
      <c r="E26" s="22">
        <v>96726.399999999994</v>
      </c>
      <c r="F26" s="22">
        <v>42360.2</v>
      </c>
      <c r="G26" s="21">
        <f>F26/E26</f>
        <v>0.43793834981969759</v>
      </c>
      <c r="H26" s="8" t="s">
        <v>121</v>
      </c>
    </row>
    <row r="27" spans="1:8" ht="56.25" customHeight="1" x14ac:dyDescent="0.25">
      <c r="A27" s="14" t="s">
        <v>47</v>
      </c>
      <c r="B27" s="53">
        <v>117461</v>
      </c>
      <c r="C27" s="10" t="s">
        <v>117</v>
      </c>
      <c r="D27" s="10" t="s">
        <v>55</v>
      </c>
      <c r="E27" s="22">
        <v>90503.4</v>
      </c>
      <c r="F27" s="22">
        <v>13695.5</v>
      </c>
      <c r="G27" s="21">
        <f>F27/E27</f>
        <v>0.15132580654428454</v>
      </c>
      <c r="H27" s="8" t="s">
        <v>120</v>
      </c>
    </row>
    <row r="28" spans="1:8" ht="45" customHeight="1" x14ac:dyDescent="0.25">
      <c r="A28" s="14" t="s">
        <v>127</v>
      </c>
      <c r="B28" s="53">
        <v>117691</v>
      </c>
      <c r="C28" s="10" t="s">
        <v>118</v>
      </c>
      <c r="D28" s="10" t="s">
        <v>55</v>
      </c>
      <c r="E28" s="23">
        <v>640</v>
      </c>
      <c r="F28" s="22">
        <v>0</v>
      </c>
      <c r="G28" s="21">
        <f>F28/E28</f>
        <v>0</v>
      </c>
      <c r="H28" s="8" t="s">
        <v>202</v>
      </c>
    </row>
    <row r="29" spans="1:8" ht="45" x14ac:dyDescent="0.25">
      <c r="A29" s="14" t="s">
        <v>128</v>
      </c>
      <c r="B29" s="53">
        <v>116013</v>
      </c>
      <c r="C29" s="10" t="s">
        <v>115</v>
      </c>
      <c r="D29" s="10" t="s">
        <v>55</v>
      </c>
      <c r="E29" s="23">
        <v>6616.9</v>
      </c>
      <c r="F29" s="22">
        <v>3434.6</v>
      </c>
      <c r="G29" s="72">
        <f>F29/E29</f>
        <v>0.51906481887288614</v>
      </c>
      <c r="H29" s="10" t="s">
        <v>119</v>
      </c>
    </row>
    <row r="30" spans="1:8" ht="15" customHeight="1" x14ac:dyDescent="0.25">
      <c r="A30" s="78" t="s">
        <v>41</v>
      </c>
      <c r="B30" s="76"/>
      <c r="C30" s="76"/>
      <c r="D30" s="77"/>
      <c r="E30" s="17">
        <f>SUM(E26:E29)</f>
        <v>194486.69999999998</v>
      </c>
      <c r="F30" s="17">
        <f>SUM(F26:F29)</f>
        <v>59490.299999999996</v>
      </c>
      <c r="G30" s="18">
        <f>F30/E30</f>
        <v>0.30588364140067165</v>
      </c>
      <c r="H30" s="1"/>
    </row>
    <row r="31" spans="1:8" ht="32.450000000000003" customHeight="1" x14ac:dyDescent="0.25">
      <c r="A31" s="5">
        <v>7</v>
      </c>
      <c r="B31" s="79" t="s">
        <v>122</v>
      </c>
      <c r="C31" s="79"/>
      <c r="D31" s="79"/>
      <c r="E31" s="79"/>
      <c r="F31" s="79"/>
      <c r="G31" s="79"/>
      <c r="H31" s="80"/>
    </row>
    <row r="32" spans="1:8" ht="105" x14ac:dyDescent="0.25">
      <c r="A32" s="9" t="s">
        <v>18</v>
      </c>
      <c r="B32" s="51" t="s">
        <v>81</v>
      </c>
      <c r="C32" s="10" t="s">
        <v>43</v>
      </c>
      <c r="D32" s="10" t="s">
        <v>209</v>
      </c>
      <c r="E32" s="17">
        <v>14223.9</v>
      </c>
      <c r="F32" s="17">
        <v>6536.6</v>
      </c>
      <c r="G32" s="18">
        <f>F32/E32</f>
        <v>0.45955047490491358</v>
      </c>
      <c r="H32" s="48" t="s">
        <v>123</v>
      </c>
    </row>
    <row r="33" spans="1:8" ht="18.75" customHeight="1" x14ac:dyDescent="0.25">
      <c r="A33" s="5" t="s">
        <v>131</v>
      </c>
      <c r="B33" s="79" t="s">
        <v>132</v>
      </c>
      <c r="C33" s="79"/>
      <c r="D33" s="79"/>
      <c r="E33" s="79"/>
      <c r="F33" s="79"/>
      <c r="G33" s="79"/>
      <c r="H33" s="80"/>
    </row>
    <row r="34" spans="1:8" ht="30" x14ac:dyDescent="0.25">
      <c r="A34" s="9" t="s">
        <v>19</v>
      </c>
      <c r="B34" s="51" t="s">
        <v>133</v>
      </c>
      <c r="C34" s="10" t="s">
        <v>46</v>
      </c>
      <c r="D34" s="10" t="s">
        <v>201</v>
      </c>
      <c r="E34" s="17">
        <v>13873</v>
      </c>
      <c r="F34" s="17">
        <v>5703.1</v>
      </c>
      <c r="G34" s="18">
        <f>F34/E34</f>
        <v>0.411093490953651</v>
      </c>
      <c r="H34" s="49" t="s">
        <v>134</v>
      </c>
    </row>
    <row r="35" spans="1:8" ht="19.899999999999999" customHeight="1" x14ac:dyDescent="0.25">
      <c r="A35" s="5">
        <v>9</v>
      </c>
      <c r="B35" s="79" t="s">
        <v>129</v>
      </c>
      <c r="C35" s="79"/>
      <c r="D35" s="79"/>
      <c r="E35" s="79"/>
      <c r="F35" s="79"/>
      <c r="G35" s="79"/>
      <c r="H35" s="80"/>
    </row>
    <row r="36" spans="1:8" ht="45" x14ac:dyDescent="0.25">
      <c r="A36" s="9" t="s">
        <v>20</v>
      </c>
      <c r="B36" s="51" t="s">
        <v>82</v>
      </c>
      <c r="C36" s="10" t="s">
        <v>56</v>
      </c>
      <c r="D36" s="50" t="s">
        <v>57</v>
      </c>
      <c r="E36" s="17">
        <v>100</v>
      </c>
      <c r="F36" s="71">
        <v>0</v>
      </c>
      <c r="G36" s="18">
        <f>F36/E36</f>
        <v>0</v>
      </c>
      <c r="H36" s="10" t="s">
        <v>188</v>
      </c>
    </row>
    <row r="37" spans="1:8" ht="38.25" customHeight="1" x14ac:dyDescent="0.25">
      <c r="A37" s="5">
        <v>10</v>
      </c>
      <c r="B37" s="79" t="s">
        <v>130</v>
      </c>
      <c r="C37" s="79"/>
      <c r="D37" s="79"/>
      <c r="E37" s="79"/>
      <c r="F37" s="79"/>
      <c r="G37" s="79"/>
      <c r="H37" s="80"/>
    </row>
    <row r="38" spans="1:8" ht="45" x14ac:dyDescent="0.25">
      <c r="A38" s="9" t="s">
        <v>21</v>
      </c>
      <c r="B38" s="51" t="s">
        <v>83</v>
      </c>
      <c r="C38" s="10" t="s">
        <v>58</v>
      </c>
      <c r="D38" s="10" t="s">
        <v>59</v>
      </c>
      <c r="E38" s="71">
        <v>300</v>
      </c>
      <c r="F38" s="71">
        <v>0</v>
      </c>
      <c r="G38" s="18">
        <f>F38/E38</f>
        <v>0</v>
      </c>
      <c r="H38" s="10" t="s">
        <v>188</v>
      </c>
    </row>
    <row r="39" spans="1:8" ht="14.45" customHeight="1" x14ac:dyDescent="0.25">
      <c r="A39" s="11">
        <v>11</v>
      </c>
      <c r="B39" s="81" t="s">
        <v>135</v>
      </c>
      <c r="C39" s="81"/>
      <c r="D39" s="81"/>
      <c r="E39" s="79"/>
      <c r="F39" s="79"/>
      <c r="G39" s="79"/>
      <c r="H39" s="80"/>
    </row>
    <row r="40" spans="1:8" ht="61.5" customHeight="1" x14ac:dyDescent="0.25">
      <c r="A40" s="54" t="s">
        <v>22</v>
      </c>
      <c r="B40" s="51" t="s">
        <v>87</v>
      </c>
      <c r="C40" s="9" t="s">
        <v>63</v>
      </c>
      <c r="D40" s="10" t="s">
        <v>66</v>
      </c>
      <c r="E40" s="22">
        <v>7047.6</v>
      </c>
      <c r="F40" s="22">
        <v>4834.5</v>
      </c>
      <c r="G40" s="21">
        <f t="shared" ref="G40:G44" si="3">F40/E40</f>
        <v>0.68597820534650089</v>
      </c>
      <c r="H40" s="68" t="s">
        <v>218</v>
      </c>
    </row>
    <row r="41" spans="1:8" ht="51" customHeight="1" x14ac:dyDescent="0.25">
      <c r="A41" s="54" t="s">
        <v>23</v>
      </c>
      <c r="B41" s="51" t="s">
        <v>144</v>
      </c>
      <c r="C41" s="9" t="s">
        <v>136</v>
      </c>
      <c r="D41" s="10" t="s">
        <v>67</v>
      </c>
      <c r="E41" s="22">
        <v>13356.8</v>
      </c>
      <c r="F41" s="22">
        <v>10140.5</v>
      </c>
      <c r="G41" s="21">
        <f t="shared" si="3"/>
        <v>0.75920130570196454</v>
      </c>
      <c r="H41" s="68" t="s">
        <v>219</v>
      </c>
    </row>
    <row r="42" spans="1:8" ht="27.75" customHeight="1" x14ac:dyDescent="0.25">
      <c r="A42" s="54" t="s">
        <v>140</v>
      </c>
      <c r="B42" s="51" t="s">
        <v>145</v>
      </c>
      <c r="C42" s="9" t="s">
        <v>137</v>
      </c>
      <c r="D42" s="10" t="s">
        <v>203</v>
      </c>
      <c r="E42" s="22">
        <v>148.6</v>
      </c>
      <c r="F42" s="22">
        <v>1.8</v>
      </c>
      <c r="G42" s="21">
        <f t="shared" si="3"/>
        <v>1.2113055181695828E-2</v>
      </c>
      <c r="H42" s="68" t="s">
        <v>216</v>
      </c>
    </row>
    <row r="43" spans="1:8" ht="40.5" customHeight="1" x14ac:dyDescent="0.25">
      <c r="A43" s="54" t="s">
        <v>141</v>
      </c>
      <c r="B43" s="51" t="s">
        <v>88</v>
      </c>
      <c r="C43" s="9" t="s">
        <v>65</v>
      </c>
      <c r="D43" s="10" t="s">
        <v>68</v>
      </c>
      <c r="E43" s="22">
        <v>5978.3</v>
      </c>
      <c r="F43" s="22">
        <v>1962.9</v>
      </c>
      <c r="G43" s="21">
        <f t="shared" si="3"/>
        <v>0.32833748724553802</v>
      </c>
      <c r="H43" s="68" t="s">
        <v>217</v>
      </c>
    </row>
    <row r="44" spans="1:8" ht="25.5" customHeight="1" x14ac:dyDescent="0.25">
      <c r="A44" s="54" t="s">
        <v>142</v>
      </c>
      <c r="B44" s="51" t="s">
        <v>146</v>
      </c>
      <c r="C44" s="9" t="s">
        <v>138</v>
      </c>
      <c r="D44" s="10" t="s">
        <v>68</v>
      </c>
      <c r="E44" s="22">
        <v>17129.2</v>
      </c>
      <c r="F44" s="22">
        <v>0</v>
      </c>
      <c r="G44" s="21">
        <f t="shared" si="3"/>
        <v>0</v>
      </c>
      <c r="H44" s="68" t="s">
        <v>204</v>
      </c>
    </row>
    <row r="45" spans="1:8" ht="18.75" x14ac:dyDescent="0.25">
      <c r="A45" s="54" t="s">
        <v>143</v>
      </c>
      <c r="B45" s="51" t="s">
        <v>89</v>
      </c>
      <c r="C45" s="9" t="s">
        <v>139</v>
      </c>
      <c r="D45" s="10" t="s">
        <v>68</v>
      </c>
      <c r="E45" s="22">
        <v>26000</v>
      </c>
      <c r="F45" s="22">
        <v>0</v>
      </c>
      <c r="G45" s="21">
        <f>F45/E45</f>
        <v>0</v>
      </c>
      <c r="H45" s="68" t="s">
        <v>204</v>
      </c>
    </row>
    <row r="46" spans="1:8" ht="18.75" x14ac:dyDescent="0.25">
      <c r="A46" s="75" t="s">
        <v>50</v>
      </c>
      <c r="B46" s="76"/>
      <c r="C46" s="76"/>
      <c r="D46" s="77"/>
      <c r="E46" s="17">
        <f>SUM(E40:E45)</f>
        <v>69660.5</v>
      </c>
      <c r="F46" s="17">
        <f>SUM(F40:F45)</f>
        <v>16939.7</v>
      </c>
      <c r="G46" s="18">
        <f>F46/E46</f>
        <v>0.24317511358660934</v>
      </c>
      <c r="H46" s="1"/>
    </row>
    <row r="47" spans="1:8" ht="14.45" customHeight="1" x14ac:dyDescent="0.25">
      <c r="A47" s="11">
        <v>12</v>
      </c>
      <c r="B47" s="81" t="s">
        <v>147</v>
      </c>
      <c r="C47" s="81"/>
      <c r="D47" s="81"/>
      <c r="E47" s="81"/>
      <c r="F47" s="81"/>
      <c r="G47" s="81"/>
      <c r="H47" s="80"/>
    </row>
    <row r="48" spans="1:8" ht="45" x14ac:dyDescent="0.25">
      <c r="A48" s="54" t="s">
        <v>24</v>
      </c>
      <c r="B48" s="51" t="s">
        <v>90</v>
      </c>
      <c r="C48" s="10" t="s">
        <v>148</v>
      </c>
      <c r="D48" s="10" t="s">
        <v>148</v>
      </c>
      <c r="E48" s="44">
        <v>40</v>
      </c>
      <c r="F48" s="22">
        <v>9.5</v>
      </c>
      <c r="G48" s="33">
        <f t="shared" ref="G48:G52" si="4">F48/E48</f>
        <v>0.23749999999999999</v>
      </c>
      <c r="H48" s="36" t="s">
        <v>191</v>
      </c>
    </row>
    <row r="49" spans="1:19" ht="30" x14ac:dyDescent="0.25">
      <c r="A49" s="54" t="s">
        <v>25</v>
      </c>
      <c r="B49" s="51" t="s">
        <v>91</v>
      </c>
      <c r="C49" s="10" t="s">
        <v>149</v>
      </c>
      <c r="D49" s="10" t="s">
        <v>149</v>
      </c>
      <c r="E49" s="44">
        <v>90</v>
      </c>
      <c r="F49" s="22">
        <v>39.299999999999997</v>
      </c>
      <c r="G49" s="33">
        <f t="shared" si="4"/>
        <v>0.43666666666666665</v>
      </c>
      <c r="H49" s="36" t="s">
        <v>192</v>
      </c>
    </row>
    <row r="50" spans="1:19" ht="30" x14ac:dyDescent="0.25">
      <c r="A50" s="54" t="s">
        <v>60</v>
      </c>
      <c r="B50" s="51" t="s">
        <v>153</v>
      </c>
      <c r="C50" s="10" t="s">
        <v>150</v>
      </c>
      <c r="D50" s="10" t="s">
        <v>150</v>
      </c>
      <c r="E50" s="44">
        <v>700</v>
      </c>
      <c r="F50" s="22">
        <v>291.5</v>
      </c>
      <c r="G50" s="33">
        <f t="shared" si="4"/>
        <v>0.41642857142857143</v>
      </c>
      <c r="H50" s="36" t="s">
        <v>193</v>
      </c>
    </row>
    <row r="51" spans="1:19" ht="30" x14ac:dyDescent="0.25">
      <c r="A51" s="54" t="s">
        <v>26</v>
      </c>
      <c r="B51" s="51" t="s">
        <v>154</v>
      </c>
      <c r="C51" s="10" t="s">
        <v>151</v>
      </c>
      <c r="D51" s="10" t="s">
        <v>151</v>
      </c>
      <c r="E51" s="44">
        <v>500</v>
      </c>
      <c r="F51" s="22">
        <v>159</v>
      </c>
      <c r="G51" s="33">
        <f t="shared" si="4"/>
        <v>0.318</v>
      </c>
      <c r="H51" s="36" t="s">
        <v>194</v>
      </c>
    </row>
    <row r="52" spans="1:19" ht="180.75" thickBot="1" x14ac:dyDescent="0.3">
      <c r="A52" s="56" t="s">
        <v>27</v>
      </c>
      <c r="B52" s="55" t="s">
        <v>92</v>
      </c>
      <c r="C52" s="46" t="s">
        <v>152</v>
      </c>
      <c r="D52" s="47" t="s">
        <v>152</v>
      </c>
      <c r="E52" s="22">
        <v>5054.5</v>
      </c>
      <c r="F52" s="22">
        <v>4446.7</v>
      </c>
      <c r="G52" s="33">
        <f t="shared" si="4"/>
        <v>0.87975071718270847</v>
      </c>
      <c r="H52" s="36" t="s">
        <v>210</v>
      </c>
    </row>
    <row r="53" spans="1:19" ht="18.75" x14ac:dyDescent="0.25">
      <c r="A53" s="78" t="s">
        <v>50</v>
      </c>
      <c r="B53" s="82"/>
      <c r="C53" s="76"/>
      <c r="D53" s="77"/>
      <c r="E53" s="34">
        <f>SUM(E48:E52)</f>
        <v>6384.5</v>
      </c>
      <c r="F53" s="34">
        <f>SUM(F48:F52)</f>
        <v>4946</v>
      </c>
      <c r="G53" s="45">
        <f>F53/E53</f>
        <v>0.77468869919335892</v>
      </c>
      <c r="H53" s="1"/>
    </row>
    <row r="54" spans="1:19" ht="14.45" customHeight="1" x14ac:dyDescent="0.25">
      <c r="A54" s="11">
        <v>13</v>
      </c>
      <c r="B54" s="81" t="s">
        <v>155</v>
      </c>
      <c r="C54" s="81"/>
      <c r="D54" s="81"/>
      <c r="E54" s="81"/>
      <c r="F54" s="81"/>
      <c r="G54" s="81"/>
      <c r="H54" s="80"/>
    </row>
    <row r="55" spans="1:19" ht="126.75" customHeight="1" x14ac:dyDescent="0.25">
      <c r="A55" s="54" t="s">
        <v>28</v>
      </c>
      <c r="B55" s="54" t="s">
        <v>93</v>
      </c>
      <c r="C55" s="10" t="s">
        <v>45</v>
      </c>
      <c r="D55" s="8" t="s">
        <v>167</v>
      </c>
      <c r="E55" s="22">
        <v>150</v>
      </c>
      <c r="F55" s="22">
        <v>50.8</v>
      </c>
      <c r="G55" s="33">
        <f t="shared" ref="G55:G56" si="5">F55/E55</f>
        <v>0.33866666666666667</v>
      </c>
      <c r="H55" s="41" t="s">
        <v>163</v>
      </c>
    </row>
    <row r="56" spans="1:19" ht="90" x14ac:dyDescent="0.25">
      <c r="A56" s="54" t="s">
        <v>29</v>
      </c>
      <c r="B56" s="54" t="s">
        <v>94</v>
      </c>
      <c r="C56" s="10" t="s">
        <v>156</v>
      </c>
      <c r="D56" s="8" t="s">
        <v>44</v>
      </c>
      <c r="E56" s="22">
        <v>600.9</v>
      </c>
      <c r="F56" s="22">
        <v>0</v>
      </c>
      <c r="G56" s="21">
        <f t="shared" si="5"/>
        <v>0</v>
      </c>
      <c r="H56" s="10" t="s">
        <v>189</v>
      </c>
    </row>
    <row r="57" spans="1:19" ht="18.75" x14ac:dyDescent="0.25">
      <c r="A57" s="75" t="s">
        <v>50</v>
      </c>
      <c r="B57" s="76"/>
      <c r="C57" s="76"/>
      <c r="D57" s="77"/>
      <c r="E57" s="34">
        <f>SUM(E55:E56)</f>
        <v>750.9</v>
      </c>
      <c r="F57" s="34">
        <f>SUM(F55:F56)</f>
        <v>50.8</v>
      </c>
      <c r="G57" s="45">
        <f>F57/E57</f>
        <v>6.7652150752430418E-2</v>
      </c>
      <c r="H57" s="1"/>
    </row>
    <row r="58" spans="1:19" ht="14.45" customHeight="1" x14ac:dyDescent="0.25">
      <c r="A58" s="11">
        <v>14</v>
      </c>
      <c r="B58" s="81" t="s">
        <v>157</v>
      </c>
      <c r="C58" s="81"/>
      <c r="D58" s="81"/>
      <c r="E58" s="81"/>
      <c r="F58" s="81"/>
      <c r="G58" s="81"/>
      <c r="H58" s="87"/>
    </row>
    <row r="59" spans="1:19" ht="78" customHeight="1" x14ac:dyDescent="0.25">
      <c r="A59" s="54" t="s">
        <v>30</v>
      </c>
      <c r="B59" s="54" t="s">
        <v>92</v>
      </c>
      <c r="C59" s="37" t="s">
        <v>158</v>
      </c>
      <c r="D59" s="12" t="s">
        <v>162</v>
      </c>
      <c r="E59" s="17">
        <v>6909</v>
      </c>
      <c r="F59" s="17">
        <v>4249.1000000000004</v>
      </c>
      <c r="G59" s="18">
        <f>F59/E59</f>
        <v>0.61500940801852666</v>
      </c>
      <c r="H59" s="8" t="s">
        <v>190</v>
      </c>
    </row>
    <row r="60" spans="1:19" ht="14.45" customHeight="1" x14ac:dyDescent="0.25">
      <c r="A60" s="67">
        <v>15</v>
      </c>
      <c r="B60" s="86" t="s">
        <v>159</v>
      </c>
      <c r="C60" s="86"/>
      <c r="D60" s="86"/>
      <c r="E60" s="86"/>
      <c r="F60" s="86"/>
      <c r="G60" s="86"/>
      <c r="H60" s="88"/>
    </row>
    <row r="61" spans="1:19" s="40" customFormat="1" ht="88.5" customHeight="1" x14ac:dyDescent="0.25">
      <c r="A61" s="54" t="s">
        <v>62</v>
      </c>
      <c r="B61" s="54" t="s">
        <v>92</v>
      </c>
      <c r="C61" s="10" t="s">
        <v>158</v>
      </c>
      <c r="D61" s="54" t="s">
        <v>165</v>
      </c>
      <c r="E61" s="17">
        <v>3542.4</v>
      </c>
      <c r="F61" s="17">
        <v>2331.3000000000002</v>
      </c>
      <c r="G61" s="18">
        <f>F61/E61</f>
        <v>0.65811314363143636</v>
      </c>
      <c r="H61" s="8" t="s">
        <v>166</v>
      </c>
      <c r="I61" s="38"/>
      <c r="J61" s="39"/>
      <c r="K61" s="39"/>
      <c r="L61" s="39"/>
      <c r="M61" s="39"/>
      <c r="N61" s="39"/>
      <c r="O61" s="39"/>
      <c r="P61" s="39"/>
      <c r="Q61" s="39"/>
      <c r="R61" s="39"/>
      <c r="S61" s="39"/>
    </row>
    <row r="62" spans="1:19" ht="14.45" customHeight="1" x14ac:dyDescent="0.25">
      <c r="A62" s="67">
        <v>16</v>
      </c>
      <c r="B62" s="86" t="s">
        <v>160</v>
      </c>
      <c r="C62" s="81"/>
      <c r="D62" s="81"/>
      <c r="E62" s="81"/>
      <c r="F62" s="81"/>
      <c r="G62" s="81"/>
      <c r="H62" s="87"/>
    </row>
    <row r="63" spans="1:19" ht="45" x14ac:dyDescent="0.25">
      <c r="A63" s="54" t="s">
        <v>31</v>
      </c>
      <c r="B63" s="54">
        <v>1113133</v>
      </c>
      <c r="C63" s="37" t="s">
        <v>161</v>
      </c>
      <c r="D63" s="12" t="s">
        <v>39</v>
      </c>
      <c r="E63" s="17">
        <v>526.70000000000005</v>
      </c>
      <c r="F63" s="17">
        <v>260.89999999999998</v>
      </c>
      <c r="G63" s="18">
        <f>F63/E63</f>
        <v>0.49534839567115996</v>
      </c>
      <c r="H63" s="37" t="s">
        <v>164</v>
      </c>
    </row>
    <row r="64" spans="1:19" ht="14.45" customHeight="1" x14ac:dyDescent="0.25">
      <c r="A64" s="67" t="s">
        <v>169</v>
      </c>
      <c r="B64" s="86" t="s">
        <v>168</v>
      </c>
      <c r="C64" s="86"/>
      <c r="D64" s="81"/>
      <c r="E64" s="81"/>
      <c r="F64" s="81"/>
      <c r="G64" s="81"/>
      <c r="H64" s="87"/>
    </row>
    <row r="65" spans="1:8" ht="49.5" customHeight="1" x14ac:dyDescent="0.25">
      <c r="A65" s="54" t="s">
        <v>32</v>
      </c>
      <c r="B65" s="54">
        <v>1115011</v>
      </c>
      <c r="C65" s="10" t="s">
        <v>212</v>
      </c>
      <c r="D65" s="54" t="s">
        <v>212</v>
      </c>
      <c r="E65" s="32">
        <v>5</v>
      </c>
      <c r="F65" s="32">
        <v>0</v>
      </c>
      <c r="G65" s="21">
        <f>F65/E65</f>
        <v>0</v>
      </c>
      <c r="H65" s="41" t="s">
        <v>213</v>
      </c>
    </row>
    <row r="66" spans="1:8" ht="48.75" customHeight="1" x14ac:dyDescent="0.25">
      <c r="A66" s="54" t="s">
        <v>33</v>
      </c>
      <c r="B66" s="54">
        <v>1115012</v>
      </c>
      <c r="C66" s="10" t="s">
        <v>64</v>
      </c>
      <c r="D66" s="54" t="s">
        <v>64</v>
      </c>
      <c r="E66" s="32">
        <v>5</v>
      </c>
      <c r="F66" s="32">
        <v>0</v>
      </c>
      <c r="G66" s="21">
        <f>F66/E66</f>
        <v>0</v>
      </c>
      <c r="H66" s="41" t="s">
        <v>214</v>
      </c>
    </row>
    <row r="67" spans="1:8" ht="18.75" x14ac:dyDescent="0.25">
      <c r="A67" s="75" t="s">
        <v>50</v>
      </c>
      <c r="B67" s="76"/>
      <c r="C67" s="76"/>
      <c r="D67" s="77"/>
      <c r="E67" s="34">
        <f>E66+E65</f>
        <v>10</v>
      </c>
      <c r="F67" s="34">
        <f t="shared" ref="F67:G67" si="6">F66+F65</f>
        <v>0</v>
      </c>
      <c r="G67" s="34">
        <f t="shared" si="6"/>
        <v>0</v>
      </c>
      <c r="H67" s="1"/>
    </row>
    <row r="68" spans="1:8" ht="14.45" customHeight="1" x14ac:dyDescent="0.25">
      <c r="A68" s="11" t="s">
        <v>170</v>
      </c>
      <c r="B68" s="81" t="s">
        <v>172</v>
      </c>
      <c r="C68" s="81"/>
      <c r="D68" s="81"/>
      <c r="E68" s="81"/>
      <c r="F68" s="81"/>
      <c r="G68" s="81"/>
      <c r="H68" s="87"/>
    </row>
    <row r="69" spans="1:8" ht="60" x14ac:dyDescent="0.25">
      <c r="A69" s="54" t="s">
        <v>34</v>
      </c>
      <c r="B69" s="54" t="s">
        <v>86</v>
      </c>
      <c r="C69" s="10" t="s">
        <v>69</v>
      </c>
      <c r="D69" s="10" t="s">
        <v>173</v>
      </c>
      <c r="E69" s="22">
        <v>49008.7</v>
      </c>
      <c r="F69" s="22">
        <f>1927.5+23297.1</f>
        <v>25224.6</v>
      </c>
      <c r="G69" s="21">
        <f>F69/E69</f>
        <v>0.51469637023630499</v>
      </c>
      <c r="H69" s="10" t="s">
        <v>171</v>
      </c>
    </row>
    <row r="70" spans="1:8" ht="60" x14ac:dyDescent="0.25">
      <c r="A70" s="54" t="s">
        <v>35</v>
      </c>
      <c r="B70" s="54" t="s">
        <v>84</v>
      </c>
      <c r="C70" s="35" t="s">
        <v>61</v>
      </c>
      <c r="D70" s="10" t="s">
        <v>175</v>
      </c>
      <c r="E70" s="22">
        <v>5256</v>
      </c>
      <c r="F70" s="22">
        <v>4156</v>
      </c>
      <c r="G70" s="21">
        <f>F70/E70</f>
        <v>0.79071537290715377</v>
      </c>
      <c r="H70" s="10" t="s">
        <v>174</v>
      </c>
    </row>
    <row r="71" spans="1:8" ht="18.75" x14ac:dyDescent="0.25">
      <c r="A71" s="75" t="s">
        <v>50</v>
      </c>
      <c r="B71" s="76"/>
      <c r="C71" s="76"/>
      <c r="D71" s="77"/>
      <c r="E71" s="34">
        <f>E70+E69</f>
        <v>54264.7</v>
      </c>
      <c r="F71" s="34">
        <f>F70+F69</f>
        <v>29380.6</v>
      </c>
      <c r="G71" s="18">
        <f>F71/E71</f>
        <v>0.54143116980283679</v>
      </c>
      <c r="H71" s="42"/>
    </row>
    <row r="72" spans="1:8" ht="14.45" customHeight="1" x14ac:dyDescent="0.25">
      <c r="A72" s="11">
        <v>19</v>
      </c>
      <c r="B72" s="81" t="s">
        <v>176</v>
      </c>
      <c r="C72" s="81"/>
      <c r="D72" s="81"/>
      <c r="E72" s="81"/>
      <c r="F72" s="81"/>
      <c r="G72" s="81"/>
      <c r="H72" s="87"/>
    </row>
    <row r="73" spans="1:8" ht="90" x14ac:dyDescent="0.25">
      <c r="A73" s="54" t="s">
        <v>36</v>
      </c>
      <c r="B73" s="54" t="s">
        <v>85</v>
      </c>
      <c r="C73" s="10" t="s">
        <v>177</v>
      </c>
      <c r="D73" s="10" t="s">
        <v>179</v>
      </c>
      <c r="E73" s="17">
        <v>51906.3</v>
      </c>
      <c r="F73" s="17">
        <v>29442.2</v>
      </c>
      <c r="G73" s="18">
        <f>F73/E73</f>
        <v>0.56721823747791689</v>
      </c>
      <c r="H73" s="41" t="s">
        <v>178</v>
      </c>
    </row>
    <row r="74" spans="1:8" ht="14.45" customHeight="1" x14ac:dyDescent="0.25">
      <c r="A74" s="67">
        <v>20</v>
      </c>
      <c r="B74" s="86" t="s">
        <v>180</v>
      </c>
      <c r="C74" s="86"/>
      <c r="D74" s="86"/>
      <c r="E74" s="86"/>
      <c r="F74" s="86"/>
      <c r="G74" s="81"/>
      <c r="H74" s="87"/>
    </row>
    <row r="75" spans="1:8" ht="90" x14ac:dyDescent="0.25">
      <c r="A75" s="54" t="s">
        <v>37</v>
      </c>
      <c r="B75" s="54" t="s">
        <v>183</v>
      </c>
      <c r="C75" s="10" t="s">
        <v>181</v>
      </c>
      <c r="D75" s="10" t="s">
        <v>185</v>
      </c>
      <c r="E75" s="22">
        <v>4560.6000000000004</v>
      </c>
      <c r="F75" s="22">
        <v>467.6</v>
      </c>
      <c r="G75" s="21">
        <f t="shared" ref="G75:G76" si="7">F75/E75</f>
        <v>0.10253036881112135</v>
      </c>
      <c r="H75" s="10" t="s">
        <v>195</v>
      </c>
    </row>
    <row r="76" spans="1:8" ht="45" x14ac:dyDescent="0.25">
      <c r="A76" s="54" t="s">
        <v>38</v>
      </c>
      <c r="B76" s="54" t="s">
        <v>184</v>
      </c>
      <c r="C76" s="10" t="s">
        <v>182</v>
      </c>
      <c r="D76" s="10" t="s">
        <v>186</v>
      </c>
      <c r="E76" s="22">
        <v>1451.3</v>
      </c>
      <c r="F76" s="22">
        <v>160.19999999999999</v>
      </c>
      <c r="G76" s="21">
        <f t="shared" si="7"/>
        <v>0.1103837938400055</v>
      </c>
      <c r="H76" s="10" t="s">
        <v>187</v>
      </c>
    </row>
    <row r="77" spans="1:8" ht="18.75" x14ac:dyDescent="0.25">
      <c r="A77" s="75" t="s">
        <v>50</v>
      </c>
      <c r="B77" s="76"/>
      <c r="C77" s="76"/>
      <c r="D77" s="77"/>
      <c r="E77" s="34">
        <f>E76+E75</f>
        <v>6011.9000000000005</v>
      </c>
      <c r="F77" s="34">
        <f>F76+F75</f>
        <v>627.79999999999995</v>
      </c>
      <c r="G77" s="45">
        <f>F77/E77</f>
        <v>0.10442622132770005</v>
      </c>
      <c r="H77" s="42"/>
    </row>
    <row r="78" spans="1:8" ht="18.75" x14ac:dyDescent="0.25">
      <c r="A78" s="75" t="s">
        <v>50</v>
      </c>
      <c r="B78" s="76"/>
      <c r="C78" s="76"/>
      <c r="D78" s="77"/>
      <c r="E78" s="34">
        <f>E77+E73+E71+E67+E63+E61+E59+E57+E53+E46+E38+E36+E34+E32+E30+E24+E20+E14+E12+E10</f>
        <v>445939.6399999999</v>
      </c>
      <c r="F78" s="34">
        <f>F77+F73+F71+F67+F63+F61+F59+F57+F53+F46+F38+F36+F34+F32+F30+F24+F20+F14+F12+F10</f>
        <v>169315.50000000003</v>
      </c>
      <c r="G78" s="45">
        <f>F78/E78</f>
        <v>0.37968255075956037</v>
      </c>
      <c r="H78" s="42"/>
    </row>
    <row r="82" spans="3:8" ht="18.75" x14ac:dyDescent="0.25">
      <c r="C82" s="25" t="s">
        <v>98</v>
      </c>
      <c r="D82" s="26"/>
      <c r="E82" s="27"/>
      <c r="F82" s="27"/>
      <c r="G82" s="27"/>
      <c r="H82" s="25" t="s">
        <v>211</v>
      </c>
    </row>
    <row r="83" spans="3:8" x14ac:dyDescent="0.25">
      <c r="E83" s="6"/>
      <c r="F83" s="6"/>
      <c r="G83" s="6"/>
    </row>
    <row r="84" spans="3:8" ht="47.25" x14ac:dyDescent="0.25">
      <c r="C84" s="28" t="s">
        <v>221</v>
      </c>
      <c r="D84" s="29"/>
      <c r="E84" s="30"/>
      <c r="F84" s="30"/>
      <c r="G84" s="30"/>
      <c r="H84" s="28" t="s">
        <v>222</v>
      </c>
    </row>
    <row r="89" spans="3:8" x14ac:dyDescent="0.25">
      <c r="E89" s="6"/>
      <c r="F89" s="6"/>
      <c r="G89" s="6"/>
    </row>
    <row r="90" spans="3:8" x14ac:dyDescent="0.25">
      <c r="E90" s="6"/>
      <c r="F90" s="6"/>
      <c r="G90" s="6"/>
    </row>
    <row r="91" spans="3:8" x14ac:dyDescent="0.25">
      <c r="E91" s="6"/>
      <c r="F91" s="6"/>
      <c r="G91" s="6"/>
    </row>
    <row r="92" spans="3:8" x14ac:dyDescent="0.25">
      <c r="E92" s="6"/>
      <c r="F92" s="6"/>
      <c r="G92" s="6"/>
    </row>
    <row r="93" spans="3:8" x14ac:dyDescent="0.25">
      <c r="E93" s="6"/>
      <c r="F93" s="6"/>
      <c r="G93" s="6"/>
    </row>
    <row r="94" spans="3:8" x14ac:dyDescent="0.25">
      <c r="E94" s="6"/>
      <c r="F94" s="6"/>
      <c r="G94" s="6"/>
    </row>
    <row r="95" spans="3:8" x14ac:dyDescent="0.25">
      <c r="E95" s="6"/>
      <c r="F95" s="6"/>
      <c r="G95" s="6"/>
    </row>
    <row r="96" spans="3:8" x14ac:dyDescent="0.25">
      <c r="E96" s="6"/>
      <c r="F96" s="6"/>
      <c r="G96" s="6"/>
    </row>
    <row r="97" spans="5:7" x14ac:dyDescent="0.25">
      <c r="E97" s="6"/>
      <c r="F97" s="6"/>
      <c r="G97" s="6"/>
    </row>
    <row r="98" spans="5:7" x14ac:dyDescent="0.25">
      <c r="E98" s="6"/>
      <c r="F98" s="6"/>
      <c r="G98" s="6"/>
    </row>
    <row r="99" spans="5:7" x14ac:dyDescent="0.25">
      <c r="E99" s="6"/>
      <c r="F99" s="6"/>
      <c r="G99" s="6"/>
    </row>
    <row r="100" spans="5:7" x14ac:dyDescent="0.25">
      <c r="E100" s="6"/>
      <c r="F100" s="6"/>
      <c r="G100" s="6"/>
    </row>
    <row r="101" spans="5:7" x14ac:dyDescent="0.25">
      <c r="E101" s="6"/>
      <c r="F101" s="6"/>
      <c r="G101" s="6"/>
    </row>
    <row r="102" spans="5:7" x14ac:dyDescent="0.25">
      <c r="E102" s="6"/>
      <c r="F102" s="6"/>
      <c r="G102" s="6"/>
    </row>
    <row r="103" spans="5:7" x14ac:dyDescent="0.25">
      <c r="E103" s="6"/>
      <c r="F103" s="6"/>
      <c r="G103" s="6"/>
    </row>
    <row r="104" spans="5:7" x14ac:dyDescent="0.25">
      <c r="E104" s="6"/>
      <c r="F104" s="6"/>
      <c r="G104" s="6"/>
    </row>
    <row r="105" spans="5:7" x14ac:dyDescent="0.25">
      <c r="E105" s="6"/>
      <c r="F105" s="6"/>
      <c r="G105" s="6"/>
    </row>
    <row r="106" spans="5:7" x14ac:dyDescent="0.25">
      <c r="E106" s="6"/>
      <c r="F106" s="6"/>
      <c r="G106" s="6"/>
    </row>
    <row r="107" spans="5:7" x14ac:dyDescent="0.25">
      <c r="E107" s="6"/>
      <c r="F107" s="6"/>
      <c r="G107" s="6"/>
    </row>
    <row r="108" spans="5:7" x14ac:dyDescent="0.25">
      <c r="E108" s="6"/>
      <c r="F108" s="6"/>
      <c r="G108" s="6"/>
    </row>
    <row r="109" spans="5:7" x14ac:dyDescent="0.25">
      <c r="E109" s="6"/>
      <c r="F109" s="6"/>
      <c r="G109" s="6"/>
    </row>
    <row r="110" spans="5:7" x14ac:dyDescent="0.25">
      <c r="E110" s="6"/>
      <c r="F110" s="6"/>
      <c r="G110" s="6"/>
    </row>
    <row r="111" spans="5:7" x14ac:dyDescent="0.25">
      <c r="E111" s="6"/>
      <c r="F111" s="6"/>
      <c r="G111" s="6"/>
    </row>
    <row r="112" spans="5:7" x14ac:dyDescent="0.25">
      <c r="E112" s="6"/>
      <c r="F112" s="6"/>
      <c r="G112" s="6"/>
    </row>
    <row r="113" spans="5:7" x14ac:dyDescent="0.25">
      <c r="E113" s="6"/>
      <c r="F113" s="6"/>
      <c r="G113" s="6"/>
    </row>
    <row r="114" spans="5:7" x14ac:dyDescent="0.25">
      <c r="E114" s="6"/>
      <c r="F114" s="6"/>
      <c r="G114" s="6"/>
    </row>
    <row r="115" spans="5:7" x14ac:dyDescent="0.25">
      <c r="E115" s="6"/>
      <c r="F115" s="6"/>
      <c r="G115" s="6"/>
    </row>
    <row r="116" spans="5:7" x14ac:dyDescent="0.25">
      <c r="E116" s="6"/>
      <c r="F116" s="6"/>
      <c r="G116" s="6"/>
    </row>
    <row r="117" spans="5:7" x14ac:dyDescent="0.25">
      <c r="E117" s="6"/>
      <c r="F117" s="6"/>
      <c r="G117" s="6"/>
    </row>
    <row r="118" spans="5:7" x14ac:dyDescent="0.25">
      <c r="E118" s="6"/>
      <c r="F118" s="6"/>
      <c r="G118" s="6"/>
    </row>
    <row r="119" spans="5:7" x14ac:dyDescent="0.25">
      <c r="E119" s="6"/>
      <c r="F119" s="6"/>
      <c r="G119" s="6"/>
    </row>
    <row r="120" spans="5:7" x14ac:dyDescent="0.25">
      <c r="E120" s="6"/>
      <c r="F120" s="6"/>
      <c r="G120" s="6"/>
    </row>
    <row r="121" spans="5:7" x14ac:dyDescent="0.25">
      <c r="E121" s="6"/>
      <c r="F121" s="6"/>
      <c r="G121" s="6"/>
    </row>
    <row r="122" spans="5:7" x14ac:dyDescent="0.25">
      <c r="E122" s="6"/>
      <c r="F122" s="6"/>
      <c r="G122" s="6"/>
    </row>
    <row r="123" spans="5:7" x14ac:dyDescent="0.25">
      <c r="E123" s="6"/>
      <c r="F123" s="6"/>
      <c r="G123" s="6"/>
    </row>
    <row r="124" spans="5:7" x14ac:dyDescent="0.25">
      <c r="E124" s="6"/>
      <c r="F124" s="6"/>
      <c r="G124" s="6"/>
    </row>
    <row r="125" spans="5:7" x14ac:dyDescent="0.25">
      <c r="E125" s="6"/>
      <c r="F125" s="6"/>
      <c r="G125" s="6"/>
    </row>
    <row r="126" spans="5:7" x14ac:dyDescent="0.25">
      <c r="E126" s="6"/>
      <c r="F126" s="6"/>
      <c r="G126" s="6"/>
    </row>
    <row r="127" spans="5:7" x14ac:dyDescent="0.25">
      <c r="E127" s="6"/>
      <c r="F127" s="6"/>
      <c r="G127" s="6"/>
    </row>
    <row r="128" spans="5:7" x14ac:dyDescent="0.25">
      <c r="E128" s="6"/>
      <c r="F128" s="6"/>
      <c r="G128" s="6"/>
    </row>
    <row r="129" spans="5:7" x14ac:dyDescent="0.25">
      <c r="E129" s="6"/>
      <c r="F129" s="6"/>
      <c r="G129" s="6"/>
    </row>
    <row r="130" spans="5:7" x14ac:dyDescent="0.25">
      <c r="E130" s="6"/>
      <c r="F130" s="6"/>
      <c r="G130" s="6"/>
    </row>
    <row r="131" spans="5:7" x14ac:dyDescent="0.25">
      <c r="E131" s="6"/>
      <c r="F131" s="6"/>
      <c r="G131" s="6"/>
    </row>
    <row r="132" spans="5:7" x14ac:dyDescent="0.25">
      <c r="E132" s="6"/>
      <c r="F132" s="6"/>
      <c r="G132" s="6"/>
    </row>
    <row r="133" spans="5:7" x14ac:dyDescent="0.25">
      <c r="E133" s="7"/>
      <c r="F133" s="7"/>
      <c r="G133" s="7"/>
    </row>
    <row r="134" spans="5:7" x14ac:dyDescent="0.25">
      <c r="E134" s="7"/>
      <c r="F134" s="7"/>
      <c r="G134" s="7"/>
    </row>
    <row r="135" spans="5:7" x14ac:dyDescent="0.25">
      <c r="E135" s="7"/>
      <c r="F135" s="7"/>
      <c r="G135" s="7"/>
    </row>
    <row r="136" spans="5:7" x14ac:dyDescent="0.25">
      <c r="E136" s="7"/>
      <c r="F136" s="7"/>
      <c r="G136" s="7"/>
    </row>
    <row r="137" spans="5:7" x14ac:dyDescent="0.25">
      <c r="E137" s="7"/>
      <c r="F137" s="7"/>
      <c r="G137" s="7"/>
    </row>
    <row r="138" spans="5:7" x14ac:dyDescent="0.25">
      <c r="E138" s="7"/>
      <c r="F138" s="7"/>
      <c r="G138" s="7"/>
    </row>
    <row r="139" spans="5:7" x14ac:dyDescent="0.25">
      <c r="E139" s="7"/>
      <c r="F139" s="7"/>
      <c r="G139" s="7"/>
    </row>
    <row r="140" spans="5:7" x14ac:dyDescent="0.25">
      <c r="E140" s="7"/>
      <c r="F140" s="7"/>
      <c r="G140" s="7"/>
    </row>
    <row r="141" spans="5:7" x14ac:dyDescent="0.25">
      <c r="E141" s="7"/>
      <c r="F141" s="7"/>
      <c r="G141" s="7"/>
    </row>
    <row r="142" spans="5:7" x14ac:dyDescent="0.25">
      <c r="E142" s="7"/>
      <c r="F142" s="7"/>
      <c r="G142" s="7"/>
    </row>
    <row r="143" spans="5:7" x14ac:dyDescent="0.25">
      <c r="E143" s="7"/>
      <c r="F143" s="7"/>
      <c r="G143" s="7"/>
    </row>
    <row r="144" spans="5:7" x14ac:dyDescent="0.25">
      <c r="E144" s="7"/>
      <c r="F144" s="7"/>
      <c r="G144" s="7"/>
    </row>
    <row r="145" spans="5:7" x14ac:dyDescent="0.25">
      <c r="E145" s="7"/>
      <c r="F145" s="7"/>
      <c r="G145" s="7"/>
    </row>
    <row r="146" spans="5:7" x14ac:dyDescent="0.25">
      <c r="E146" s="7"/>
      <c r="F146" s="7"/>
      <c r="G146" s="7"/>
    </row>
    <row r="147" spans="5:7" x14ac:dyDescent="0.25">
      <c r="E147" s="7"/>
      <c r="F147" s="7"/>
      <c r="G147" s="7"/>
    </row>
    <row r="148" spans="5:7" x14ac:dyDescent="0.25">
      <c r="E148" s="7"/>
      <c r="F148" s="7"/>
      <c r="G148" s="7"/>
    </row>
    <row r="149" spans="5:7" x14ac:dyDescent="0.25">
      <c r="E149" s="7"/>
      <c r="F149" s="7"/>
      <c r="G149" s="7"/>
    </row>
    <row r="150" spans="5:7" x14ac:dyDescent="0.25">
      <c r="E150" s="7"/>
      <c r="F150" s="7"/>
      <c r="G150" s="7"/>
    </row>
    <row r="151" spans="5:7" x14ac:dyDescent="0.25">
      <c r="E151" s="7"/>
      <c r="F151" s="7"/>
      <c r="G151" s="7"/>
    </row>
  </sheetData>
  <mergeCells count="33">
    <mergeCell ref="B72:H72"/>
    <mergeCell ref="B62:H62"/>
    <mergeCell ref="B64:H64"/>
    <mergeCell ref="A67:D67"/>
    <mergeCell ref="B68:H68"/>
    <mergeCell ref="A71:D71"/>
    <mergeCell ref="A4:H4"/>
    <mergeCell ref="A5:H5"/>
    <mergeCell ref="B7:H7"/>
    <mergeCell ref="B11:H11"/>
    <mergeCell ref="B13:H13"/>
    <mergeCell ref="A10:D10"/>
    <mergeCell ref="B15:H15"/>
    <mergeCell ref="A20:D20"/>
    <mergeCell ref="B21:H21"/>
    <mergeCell ref="A24:D24"/>
    <mergeCell ref="B25:H25"/>
    <mergeCell ref="A78:D78"/>
    <mergeCell ref="A30:D30"/>
    <mergeCell ref="B31:H31"/>
    <mergeCell ref="B35:H35"/>
    <mergeCell ref="B37:H37"/>
    <mergeCell ref="B39:H39"/>
    <mergeCell ref="B74:H74"/>
    <mergeCell ref="A77:D77"/>
    <mergeCell ref="B33:H33"/>
    <mergeCell ref="B47:H47"/>
    <mergeCell ref="A53:D53"/>
    <mergeCell ref="B54:H54"/>
    <mergeCell ref="A46:D46"/>
    <mergeCell ref="A57:D57"/>
    <mergeCell ref="B58:H58"/>
    <mergeCell ref="B60:H60"/>
  </mergeCells>
  <pageMargins left="0.39370078740157483" right="0.39370078740157483" top="0.94488188976377963" bottom="0.35433070866141736" header="0.31496062992125984" footer="0.31496062992125984"/>
  <pageSetup paperSize="9" scale="55" fitToHeight="0" orientation="landscape" r:id="rId1"/>
  <rowBreaks count="2" manualBreakCount="2">
    <brk id="14" min="2" max="7" man="1"/>
    <brk id="28" min="2" max="7" man="1"/>
  </rowBreaks>
  <ignoredErrors>
    <ignoredError sqref="A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C6" sqref="C6:C9"/>
    </sheetView>
  </sheetViews>
  <sheetFormatPr defaultRowHeight="15" x14ac:dyDescent="0.25"/>
  <sheetData>
    <row r="1" spans="1:3" ht="15.75" thickBot="1" x14ac:dyDescent="0.3">
      <c r="A1" t="s">
        <v>205</v>
      </c>
      <c r="B1" s="65">
        <v>346.45499999999998</v>
      </c>
      <c r="C1" s="66">
        <v>346.45499999999998</v>
      </c>
    </row>
    <row r="2" spans="1:3" x14ac:dyDescent="0.25">
      <c r="A2" t="s">
        <v>205</v>
      </c>
      <c r="B2">
        <v>1027.7629999999999</v>
      </c>
      <c r="C2">
        <v>1027.7629999999999</v>
      </c>
    </row>
    <row r="3" spans="1:3" ht="15.75" thickBot="1" x14ac:dyDescent="0.3">
      <c r="A3" t="s">
        <v>205</v>
      </c>
      <c r="B3" s="63">
        <v>256.95600000000002</v>
      </c>
      <c r="C3" s="57">
        <v>256.95600000000002</v>
      </c>
    </row>
    <row r="4" spans="1:3" ht="15.75" thickBot="1" x14ac:dyDescent="0.3">
      <c r="A4" t="s">
        <v>205</v>
      </c>
      <c r="B4" s="62">
        <v>450</v>
      </c>
      <c r="C4" s="59">
        <v>450</v>
      </c>
    </row>
    <row r="5" spans="1:3" ht="15.75" thickBot="1" x14ac:dyDescent="0.3">
      <c r="A5" t="s">
        <v>205</v>
      </c>
      <c r="B5" s="62">
        <v>1158.6769999999999</v>
      </c>
      <c r="C5" s="59">
        <v>1158.6769999999999</v>
      </c>
    </row>
    <row r="6" spans="1:3" ht="15.75" thickBot="1" x14ac:dyDescent="0.3">
      <c r="A6" t="s">
        <v>206</v>
      </c>
      <c r="B6" s="64">
        <v>734</v>
      </c>
      <c r="C6" s="60">
        <v>734</v>
      </c>
    </row>
    <row r="7" spans="1:3" ht="15.75" thickBot="1" x14ac:dyDescent="0.3">
      <c r="A7" t="s">
        <v>206</v>
      </c>
      <c r="B7" s="64">
        <v>765.99699999999996</v>
      </c>
      <c r="C7" s="60">
        <v>765.99699999999996</v>
      </c>
    </row>
    <row r="8" spans="1:3" ht="15.75" thickBot="1" x14ac:dyDescent="0.3">
      <c r="A8" t="s">
        <v>206</v>
      </c>
      <c r="B8" s="62">
        <v>161.52699999999999</v>
      </c>
      <c r="C8" s="59">
        <v>161.52699999999999</v>
      </c>
    </row>
    <row r="9" spans="1:3" ht="16.5" thickBot="1" x14ac:dyDescent="0.3">
      <c r="A9" t="s">
        <v>206</v>
      </c>
      <c r="B9" s="61">
        <v>284.661</v>
      </c>
      <c r="C9" s="58">
        <v>284.661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Лист1</vt:lpstr>
      <vt:lpstr>Лист2</vt:lpstr>
      <vt:lpstr>Лист1!Заголовки_для_друку</vt:lpstr>
      <vt:lpstr>Лист1!Область_друку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2024-08-26T11:30:13Z</dcterms:modified>
</cp:coreProperties>
</file>